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61" activeTab="0"/>
  </bookViews>
  <sheets>
    <sheet name="6.1" sheetId="1" r:id="rId1"/>
  </sheets>
  <definedNames>
    <definedName name="_xlnm.Print_Area" localSheetId="0">'6.1'!$A$36:$I$73</definedName>
  </definedNames>
  <calcPr fullCalcOnLoad="1"/>
</workbook>
</file>

<file path=xl/sharedStrings.xml><?xml version="1.0" encoding="utf-8"?>
<sst xmlns="http://schemas.openxmlformats.org/spreadsheetml/2006/main" count="89" uniqueCount="66">
  <si>
    <t>№ п/п</t>
  </si>
  <si>
    <t>шт</t>
  </si>
  <si>
    <t>Заключено договоров</t>
  </si>
  <si>
    <t>ООО Техальянс</t>
  </si>
  <si>
    <t>ИП Заргарян ГГ</t>
  </si>
  <si>
    <t>ЗАО ДСУ №1-Череповец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</si>
  <si>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</si>
  <si>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Форма 6.1</t>
  </si>
  <si>
    <t>(рекомендуемая)</t>
  </si>
  <si>
    <t>ООО "Череповецкая электросетевая компания"</t>
  </si>
  <si>
    <t>(наименование организации)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</si>
  <si>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потребителю в течение 7 дней со дня поступления соответствующего письменного запроса</t>
    </r>
  </si>
  <si>
    <t>Вологодская обл, г.Череповец, ул.Окружная ,д.6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</si>
  <si>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</si>
  <si>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</si>
  <si>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</si>
  <si>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</si>
  <si>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</si>
  <si>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</si>
  <si>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</si>
  <si>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1.1 Перечень энергодефицитных центров питания по состоянию на 31.12.______ года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</si>
  <si>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</si>
  <si>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</si>
  <si>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</si>
  <si>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Выполнено присоединений</t>
  </si>
  <si>
    <t>Аннулированные заявки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</si>
  <si>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</si>
  <si>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</si>
  <si>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</si>
  <si>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</si>
  <si>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</si>
  <si>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</si>
  <si>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</si>
  <si>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</si>
  <si>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</si>
  <si>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</si>
  <si>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</si>
  <si>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6 мес</t>
  </si>
  <si>
    <t>3. Для заявителейот 100 кВт до 637,5 кВт (750 кВА)</t>
  </si>
  <si>
    <t>Итого:</t>
  </si>
  <si>
    <t>Основание для размещения:</t>
  </si>
  <si>
    <t>Пост. Пр-ва от 21.01.2004 № 24, п. 19 д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</si>
  <si>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</si>
  <si>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</si>
  <si>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</si>
  <si>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</si>
  <si>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t>4 мес.</t>
  </si>
  <si>
    <t>ООО "ИнтерСити БЦ"</t>
  </si>
  <si>
    <t>ООО "ФрахтСервис"</t>
  </si>
  <si>
    <t>ООО "ПК Промспецсталь"</t>
  </si>
  <si>
    <t>Замуруев В.Г.</t>
  </si>
  <si>
    <t>Мишин А.А.</t>
  </si>
  <si>
    <t>ООО МПЗ-17</t>
  </si>
  <si>
    <t>АО Санкт-Птербург Телеком</t>
  </si>
  <si>
    <t>ООО РусРегионСтрой"</t>
  </si>
  <si>
    <t>ФЛ Сенькин СВ</t>
  </si>
  <si>
    <t>ФЛ Моничев</t>
  </si>
  <si>
    <t>Коряковская ММ Гараж</t>
  </si>
  <si>
    <t>1.3 Сведения о заключенных договорах по технологическому присоединению к электрическим сетям за 2020 год</t>
  </si>
  <si>
    <t>Кудряцев ВА</t>
  </si>
  <si>
    <t>6 мес.</t>
  </si>
  <si>
    <t>2 года</t>
  </si>
  <si>
    <t>ООО АБЗ Дорстрой:                             КТП-10/0,/630,КТП-10/0,4/1000</t>
  </si>
  <si>
    <t>1.2 Сведения о заявках по технологическому присоединению за _2020_ год</t>
  </si>
  <si>
    <t>оплата  27.10.2020</t>
  </si>
  <si>
    <t xml:space="preserve"> оплата 26.11.2020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</si>
</sst>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dd/mm/yy"/>
    <numFmt numFmtId="190" formatCode="[$-FC19]d\ mmmm\ yyyy\ &quot;г.&quot;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d/m/yy;@"/>
    <numFmt numFmtId="197" formatCode="#,##0.00\ &quot;₽&quot;"/>
    <numFmt numFmtId="198" formatCode="#,##0.00\ _₽"/>
  </numFmts>
  <fonts count="5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9" fillId="0" borderId="13" xfId="0" applyFont="1" applyFill="1" applyBorder="1" applyAlignment="1">
      <alignment/>
    </xf>
    <xf numFmtId="1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Fill="1" applyBorder="1" applyAlignment="1">
      <alignment vertical="top"/>
    </xf>
    <xf numFmtId="0" fontId="49" fillId="0" borderId="17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14" fontId="49" fillId="33" borderId="17" xfId="0" applyNumberFormat="1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4" xfId="0" applyFont="1" applyFill="1" applyBorder="1" applyAlignment="1">
      <alignment horizontal="center"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27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14" fontId="49" fillId="33" borderId="10" xfId="0" applyNumberFormat="1" applyFont="1" applyFill="1" applyBorder="1" applyAlignment="1">
      <alignment/>
    </xf>
    <xf numFmtId="0" fontId="49" fillId="33" borderId="28" xfId="0" applyFont="1" applyFill="1" applyBorder="1" applyAlignment="1">
      <alignment vertical="top"/>
    </xf>
    <xf numFmtId="0" fontId="49" fillId="33" borderId="29" xfId="0" applyFont="1" applyFill="1" applyBorder="1" applyAlignment="1">
      <alignment vertical="top"/>
    </xf>
    <xf numFmtId="0" fontId="49" fillId="33" borderId="22" xfId="0" applyFont="1" applyFill="1" applyBorder="1" applyAlignment="1">
      <alignment/>
    </xf>
    <xf numFmtId="14" fontId="49" fillId="33" borderId="29" xfId="0" applyNumberFormat="1" applyFont="1" applyFill="1" applyBorder="1" applyAlignment="1">
      <alignment/>
    </xf>
    <xf numFmtId="0" fontId="49" fillId="33" borderId="30" xfId="0" applyFont="1" applyFill="1" applyBorder="1" applyAlignment="1">
      <alignment vertical="top"/>
    </xf>
    <xf numFmtId="0" fontId="49" fillId="33" borderId="31" xfId="0" applyFont="1" applyFill="1" applyBorder="1" applyAlignment="1">
      <alignment vertical="top"/>
    </xf>
    <xf numFmtId="0" fontId="49" fillId="33" borderId="23" xfId="0" applyFont="1" applyFill="1" applyBorder="1" applyAlignment="1">
      <alignment/>
    </xf>
    <xf numFmtId="14" fontId="49" fillId="33" borderId="31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14" fontId="49" fillId="33" borderId="22" xfId="0" applyNumberFormat="1" applyFont="1" applyFill="1" applyBorder="1" applyAlignment="1">
      <alignment horizontal="right" vertical="center"/>
    </xf>
    <xf numFmtId="14" fontId="49" fillId="33" borderId="23" xfId="0" applyNumberFormat="1" applyFont="1" applyFill="1" applyBorder="1" applyAlignment="1">
      <alignment horizontal="right" vertical="center"/>
    </xf>
    <xf numFmtId="0" fontId="49" fillId="33" borderId="32" xfId="0" applyFont="1" applyFill="1" applyBorder="1" applyAlignment="1">
      <alignment horizontal="right" vertical="top"/>
    </xf>
    <xf numFmtId="0" fontId="49" fillId="33" borderId="12" xfId="0" applyFont="1" applyFill="1" applyBorder="1" applyAlignment="1">
      <alignment horizontal="right" vertical="top"/>
    </xf>
    <xf numFmtId="0" fontId="49" fillId="0" borderId="18" xfId="0" applyFont="1" applyFill="1" applyBorder="1" applyAlignment="1">
      <alignment horizontal="left"/>
    </xf>
    <xf numFmtId="0" fontId="49" fillId="0" borderId="17" xfId="0" applyFont="1" applyFill="1" applyBorder="1" applyAlignment="1">
      <alignment horizontal="left"/>
    </xf>
    <xf numFmtId="0" fontId="49" fillId="33" borderId="18" xfId="0" applyFont="1" applyFill="1" applyBorder="1" applyAlignment="1">
      <alignment horizontal="left"/>
    </xf>
    <xf numFmtId="0" fontId="49" fillId="33" borderId="17" xfId="0" applyFont="1" applyFill="1" applyBorder="1" applyAlignment="1">
      <alignment horizontal="left"/>
    </xf>
    <xf numFmtId="0" fontId="49" fillId="0" borderId="18" xfId="0" applyFont="1" applyFill="1" applyBorder="1" applyAlignment="1">
      <alignment horizontal="right"/>
    </xf>
    <xf numFmtId="0" fontId="49" fillId="0" borderId="17" xfId="0" applyFont="1" applyFill="1" applyBorder="1" applyAlignment="1">
      <alignment horizontal="right"/>
    </xf>
    <xf numFmtId="0" fontId="49" fillId="0" borderId="33" xfId="0" applyFont="1" applyFill="1" applyBorder="1" applyAlignment="1">
      <alignment horizontal="center"/>
    </xf>
    <xf numFmtId="0" fontId="49" fillId="0" borderId="34" xfId="0" applyFont="1" applyFill="1" applyBorder="1" applyAlignment="1">
      <alignment horizontal="center"/>
    </xf>
    <xf numFmtId="0" fontId="49" fillId="0" borderId="35" xfId="0" applyFont="1" applyFill="1" applyBorder="1" applyAlignment="1">
      <alignment horizontal="center"/>
    </xf>
    <xf numFmtId="0" fontId="49" fillId="0" borderId="18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right" indent="1"/>
    </xf>
    <xf numFmtId="0" fontId="49" fillId="0" borderId="36" xfId="0" applyFont="1" applyFill="1" applyBorder="1" applyAlignment="1">
      <alignment horizontal="right"/>
    </xf>
    <xf numFmtId="0" fontId="49" fillId="0" borderId="24" xfId="0" applyFont="1" applyFill="1" applyBorder="1" applyAlignment="1">
      <alignment horizontal="right"/>
    </xf>
    <xf numFmtId="0" fontId="52" fillId="0" borderId="37" xfId="0" applyFont="1" applyBorder="1" applyAlignment="1">
      <alignment horizontal="right"/>
    </xf>
    <xf numFmtId="0" fontId="52" fillId="0" borderId="27" xfId="0" applyFont="1" applyBorder="1" applyAlignment="1">
      <alignment horizontal="right"/>
    </xf>
    <xf numFmtId="0" fontId="49" fillId="0" borderId="32" xfId="0" applyFont="1" applyFill="1" applyBorder="1" applyAlignment="1">
      <alignment horizontal="right" vertical="top"/>
    </xf>
    <xf numFmtId="0" fontId="49" fillId="0" borderId="12" xfId="0" applyFont="1" applyFill="1" applyBorder="1" applyAlignment="1">
      <alignment horizontal="right" vertical="top"/>
    </xf>
    <xf numFmtId="0" fontId="49" fillId="0" borderId="28" xfId="0" applyFont="1" applyBorder="1" applyAlignment="1">
      <alignment horizontal="left" vertical="top"/>
    </xf>
    <xf numFmtId="0" fontId="49" fillId="0" borderId="29" xfId="0" applyFont="1" applyBorder="1" applyAlignment="1">
      <alignment horizontal="left" vertical="top"/>
    </xf>
    <xf numFmtId="0" fontId="49" fillId="0" borderId="30" xfId="0" applyFont="1" applyBorder="1" applyAlignment="1">
      <alignment horizontal="left" vertical="top"/>
    </xf>
    <xf numFmtId="0" fontId="49" fillId="0" borderId="31" xfId="0" applyFont="1" applyBorder="1" applyAlignment="1">
      <alignment horizontal="left" vertical="top"/>
    </xf>
    <xf numFmtId="0" fontId="53" fillId="0" borderId="33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49" fillId="0" borderId="18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0" borderId="18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33" borderId="28" xfId="0" applyFont="1" applyFill="1" applyBorder="1" applyAlignment="1">
      <alignment horizontal="left" vertical="top"/>
    </xf>
    <xf numFmtId="0" fontId="49" fillId="33" borderId="29" xfId="0" applyFont="1" applyFill="1" applyBorder="1" applyAlignment="1">
      <alignment horizontal="left" vertical="top"/>
    </xf>
    <xf numFmtId="0" fontId="49" fillId="33" borderId="30" xfId="0" applyFont="1" applyFill="1" applyBorder="1" applyAlignment="1">
      <alignment horizontal="left" vertical="top"/>
    </xf>
    <xf numFmtId="0" fontId="49" fillId="33" borderId="31" xfId="0" applyFont="1" applyFill="1" applyBorder="1" applyAlignment="1">
      <alignment horizontal="left" vertical="top"/>
    </xf>
    <xf numFmtId="0" fontId="49" fillId="0" borderId="18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7" fillId="0" borderId="0" xfId="0" applyNumberFormat="1" applyFont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87" fontId="49" fillId="0" borderId="18" xfId="58" applyFont="1" applyFill="1" applyBorder="1" applyAlignment="1">
      <alignment/>
    </xf>
    <xf numFmtId="187" fontId="49" fillId="0" borderId="19" xfId="58" applyFont="1" applyBorder="1" applyAlignment="1">
      <alignment/>
    </xf>
    <xf numFmtId="187" fontId="50" fillId="0" borderId="17" xfId="58" applyFont="1" applyFill="1" applyBorder="1" applyAlignment="1">
      <alignment horizontal="center"/>
    </xf>
    <xf numFmtId="187" fontId="49" fillId="0" borderId="10" xfId="58" applyFont="1" applyBorder="1" applyAlignment="1">
      <alignment/>
    </xf>
    <xf numFmtId="187" fontId="49" fillId="0" borderId="18" xfId="58" applyFont="1" applyBorder="1" applyAlignment="1">
      <alignment/>
    </xf>
    <xf numFmtId="187" fontId="50" fillId="0" borderId="10" xfId="58" applyFont="1" applyFill="1" applyBorder="1" applyAlignment="1">
      <alignment horizontal="center"/>
    </xf>
    <xf numFmtId="187" fontId="49" fillId="0" borderId="10" xfId="58" applyFont="1" applyBorder="1" applyAlignment="1">
      <alignment horizontal="right" wrapText="1"/>
    </xf>
    <xf numFmtId="187" fontId="49" fillId="0" borderId="19" xfId="58" applyFont="1" applyBorder="1" applyAlignment="1">
      <alignment horizontal="right" wrapText="1"/>
    </xf>
    <xf numFmtId="187" fontId="49" fillId="0" borderId="10" xfId="58" applyFont="1" applyBorder="1" applyAlignment="1">
      <alignment wrapText="1"/>
    </xf>
    <xf numFmtId="187" fontId="49" fillId="0" borderId="20" xfId="58" applyFont="1" applyFill="1" applyBorder="1" applyAlignment="1">
      <alignment horizontal="center"/>
    </xf>
    <xf numFmtId="187" fontId="49" fillId="0" borderId="44" xfId="58" applyFont="1" applyFill="1" applyBorder="1" applyAlignment="1">
      <alignment horizontal="center"/>
    </xf>
    <xf numFmtId="187" fontId="51" fillId="0" borderId="26" xfId="58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vertical="top"/>
    </xf>
    <xf numFmtId="0" fontId="49" fillId="0" borderId="23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center"/>
    </xf>
    <xf numFmtId="0" fontId="49" fillId="0" borderId="22" xfId="0" applyFont="1" applyBorder="1" applyAlignment="1">
      <alignment/>
    </xf>
    <xf numFmtId="0" fontId="49" fillId="33" borderId="10" xfId="0" applyFont="1" applyFill="1" applyBorder="1" applyAlignment="1">
      <alignment horizontal="right" vertical="center"/>
    </xf>
    <xf numFmtId="0" fontId="49" fillId="0" borderId="18" xfId="0" applyFont="1" applyBorder="1" applyAlignment="1">
      <alignment/>
    </xf>
    <xf numFmtId="0" fontId="49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37">
      <selection activeCell="N65" sqref="N65"/>
    </sheetView>
  </sheetViews>
  <sheetFormatPr defaultColWidth="9.140625" defaultRowHeight="12.75"/>
  <cols>
    <col min="1" max="1" width="6.57421875" style="0" customWidth="1"/>
    <col min="3" max="3" width="19.421875" style="0" customWidth="1"/>
    <col min="4" max="4" width="11.28125" style="0" customWidth="1"/>
    <col min="5" max="5" width="20.00390625" style="0" customWidth="1"/>
    <col min="6" max="6" width="14.57421875" style="0" customWidth="1"/>
    <col min="7" max="7" width="10.28125" style="0" customWidth="1"/>
    <col min="8" max="8" width="13.7109375" style="0" customWidth="1"/>
    <col min="9" max="9" width="13.28125" style="0" customWidth="1"/>
  </cols>
  <sheetData>
    <row r="1" spans="1:9" ht="12.75">
      <c r="A1" s="144" t="s">
        <v>6</v>
      </c>
      <c r="B1" s="144"/>
      <c r="C1" s="144"/>
      <c r="D1" s="144"/>
      <c r="E1" s="144"/>
      <c r="F1" s="144"/>
      <c r="G1" s="144"/>
      <c r="H1" s="144"/>
      <c r="I1" s="144"/>
    </row>
    <row r="3" spans="8:10" ht="12.75">
      <c r="H3" s="145" t="s">
        <v>7</v>
      </c>
      <c r="I3" s="145"/>
      <c r="J3" s="3"/>
    </row>
    <row r="4" spans="8:10" ht="12.75">
      <c r="H4" s="145" t="s">
        <v>8</v>
      </c>
      <c r="I4" s="145"/>
      <c r="J4" s="3"/>
    </row>
    <row r="5" spans="2:6" ht="12.75">
      <c r="B5" s="136" t="s">
        <v>9</v>
      </c>
      <c r="C5" s="136"/>
      <c r="D5" s="136"/>
      <c r="E5" s="136"/>
      <c r="F5" s="4"/>
    </row>
    <row r="6" spans="2:9" ht="12.75">
      <c r="B6" s="137" t="s">
        <v>10</v>
      </c>
      <c r="C6" s="137"/>
      <c r="D6" s="137"/>
      <c r="E6" s="137"/>
      <c r="F6" s="5"/>
      <c r="G6" s="146" t="s">
        <v>11</v>
      </c>
      <c r="H6" s="146"/>
      <c r="I6" s="146"/>
    </row>
    <row r="7" spans="2:6" ht="12.75">
      <c r="B7" s="136" t="s">
        <v>12</v>
      </c>
      <c r="C7" s="136"/>
      <c r="D7" s="136"/>
      <c r="E7" s="136"/>
      <c r="F7" s="6"/>
    </row>
    <row r="8" spans="2:6" ht="12.75">
      <c r="B8" s="137" t="s">
        <v>13</v>
      </c>
      <c r="C8" s="137"/>
      <c r="D8" s="137"/>
      <c r="E8" s="137"/>
      <c r="F8" s="7"/>
    </row>
    <row r="9" spans="3:6" ht="13.5" thickBot="1">
      <c r="C9" s="8"/>
      <c r="D9" s="8"/>
      <c r="E9" s="8"/>
      <c r="F9" s="8"/>
    </row>
    <row r="10" spans="1:10" ht="13.5" thickBot="1">
      <c r="A10" s="138" t="s">
        <v>14</v>
      </c>
      <c r="B10" s="139"/>
      <c r="C10" s="139"/>
      <c r="D10" s="139"/>
      <c r="E10" s="139"/>
      <c r="F10" s="139"/>
      <c r="G10" s="139"/>
      <c r="H10" s="139"/>
      <c r="I10" s="140"/>
      <c r="J10" s="9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/>
      <c r="B12" s="141" t="s">
        <v>15</v>
      </c>
      <c r="C12" s="142" t="s">
        <v>16</v>
      </c>
      <c r="D12" s="143"/>
      <c r="E12" s="131"/>
      <c r="F12" s="131"/>
      <c r="G12" s="10"/>
    </row>
    <row r="13" spans="1:7" ht="12.75">
      <c r="A13" s="10"/>
      <c r="B13" s="141"/>
      <c r="C13" s="142" t="s">
        <v>17</v>
      </c>
      <c r="D13" s="143"/>
      <c r="E13" s="131"/>
      <c r="F13" s="131"/>
      <c r="G13" s="10"/>
    </row>
    <row r="14" spans="1:7" ht="12.75">
      <c r="A14" s="10"/>
      <c r="B14" s="129" t="s">
        <v>18</v>
      </c>
      <c r="C14" s="130"/>
      <c r="D14" s="130"/>
      <c r="E14" s="131"/>
      <c r="F14" s="131"/>
      <c r="G14" s="10"/>
    </row>
    <row r="15" spans="1:7" ht="12.75">
      <c r="A15" s="10"/>
      <c r="B15" s="129" t="s">
        <v>19</v>
      </c>
      <c r="C15" s="130"/>
      <c r="D15" s="130"/>
      <c r="E15" s="131">
        <v>2020</v>
      </c>
      <c r="F15" s="131"/>
      <c r="G15" s="10"/>
    </row>
    <row r="16" spans="1:7" ht="12.75">
      <c r="A16" s="10"/>
      <c r="B16" s="10"/>
      <c r="C16" s="10"/>
      <c r="D16" s="10"/>
      <c r="E16" s="10"/>
      <c r="F16" s="10"/>
      <c r="G16" s="10"/>
    </row>
    <row r="17" spans="1:10" ht="12.75">
      <c r="A17" s="119" t="s">
        <v>20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7" ht="13.5" thickBot="1">
      <c r="A18" s="10"/>
      <c r="B18" s="10"/>
      <c r="C18" s="10"/>
      <c r="D18" s="10"/>
      <c r="E18" s="10"/>
      <c r="F18" s="10"/>
      <c r="G18" s="10"/>
    </row>
    <row r="19" spans="1:7" ht="12.75">
      <c r="A19" s="11" t="s">
        <v>0</v>
      </c>
      <c r="B19" s="132" t="s">
        <v>21</v>
      </c>
      <c r="C19" s="133"/>
      <c r="D19" s="132" t="s">
        <v>22</v>
      </c>
      <c r="E19" s="134"/>
      <c r="F19" s="134"/>
      <c r="G19" s="135"/>
    </row>
    <row r="20" spans="1:7" ht="12.75">
      <c r="A20" s="12">
        <v>1</v>
      </c>
      <c r="B20" s="125">
        <v>2</v>
      </c>
      <c r="C20" s="126"/>
      <c r="D20" s="125">
        <v>3</v>
      </c>
      <c r="E20" s="127"/>
      <c r="F20" s="127"/>
      <c r="G20" s="128"/>
    </row>
    <row r="21" spans="1:7" ht="12.75">
      <c r="A21" s="12"/>
      <c r="B21" s="125"/>
      <c r="C21" s="126"/>
      <c r="D21" s="125"/>
      <c r="E21" s="127"/>
      <c r="F21" s="127"/>
      <c r="G21" s="128"/>
    </row>
    <row r="22" spans="1:7" ht="12.75">
      <c r="A22" s="12"/>
      <c r="B22" s="125"/>
      <c r="C22" s="126"/>
      <c r="D22" s="125"/>
      <c r="E22" s="127"/>
      <c r="F22" s="127"/>
      <c r="G22" s="128"/>
    </row>
    <row r="23" spans="1:7" ht="12.75">
      <c r="A23" s="12"/>
      <c r="B23" s="125"/>
      <c r="C23" s="126"/>
      <c r="D23" s="125"/>
      <c r="E23" s="127"/>
      <c r="F23" s="127"/>
      <c r="G23" s="128"/>
    </row>
    <row r="24" spans="1:7" ht="12.75">
      <c r="A24" s="13"/>
      <c r="B24" s="125"/>
      <c r="C24" s="126"/>
      <c r="D24" s="125"/>
      <c r="E24" s="127"/>
      <c r="F24" s="127"/>
      <c r="G24" s="128"/>
    </row>
    <row r="25" spans="1:7" ht="12.75">
      <c r="A25" s="13"/>
      <c r="B25" s="125"/>
      <c r="C25" s="126"/>
      <c r="D25" s="125"/>
      <c r="E25" s="127"/>
      <c r="F25" s="127"/>
      <c r="G25" s="128"/>
    </row>
    <row r="26" spans="1:7" ht="13.5" thickBot="1">
      <c r="A26" s="14"/>
      <c r="B26" s="114"/>
      <c r="C26" s="115"/>
      <c r="D26" s="114"/>
      <c r="E26" s="116"/>
      <c r="F26" s="116"/>
      <c r="G26" s="117"/>
    </row>
    <row r="27" spans="1:7" ht="12.75">
      <c r="A27" s="10"/>
      <c r="B27" s="10"/>
      <c r="C27" s="10"/>
      <c r="D27" s="10"/>
      <c r="E27" s="10"/>
      <c r="F27" s="10"/>
      <c r="G27" s="10"/>
    </row>
    <row r="28" spans="1:10" ht="12.75">
      <c r="A28" s="118" t="s">
        <v>63</v>
      </c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7" ht="13.5" thickBot="1">
      <c r="A29" s="10"/>
      <c r="B29" s="10"/>
      <c r="C29" s="10"/>
      <c r="D29" s="10"/>
      <c r="E29" s="10"/>
      <c r="F29" s="10"/>
      <c r="G29" s="10"/>
    </row>
    <row r="30" spans="1:9" ht="12.75">
      <c r="A30" s="120" t="s">
        <v>23</v>
      </c>
      <c r="B30" s="121"/>
      <c r="C30" s="121"/>
      <c r="D30" s="122" t="s">
        <v>2</v>
      </c>
      <c r="E30" s="123"/>
      <c r="F30" s="121" t="s">
        <v>24</v>
      </c>
      <c r="G30" s="121"/>
      <c r="H30" s="122" t="s">
        <v>25</v>
      </c>
      <c r="I30" s="124"/>
    </row>
    <row r="31" spans="1:9" ht="12.75">
      <c r="A31" s="101" t="s">
        <v>1</v>
      </c>
      <c r="B31" s="102"/>
      <c r="C31" s="2" t="s">
        <v>26</v>
      </c>
      <c r="D31" s="2" t="s">
        <v>1</v>
      </c>
      <c r="E31" s="2" t="s">
        <v>26</v>
      </c>
      <c r="F31" s="2" t="s">
        <v>1</v>
      </c>
      <c r="G31" s="2" t="s">
        <v>26</v>
      </c>
      <c r="H31" s="2" t="s">
        <v>1</v>
      </c>
      <c r="I31" s="27" t="s">
        <v>26</v>
      </c>
    </row>
    <row r="32" spans="1:9" ht="13.5" thickBot="1">
      <c r="A32" s="103">
        <v>18</v>
      </c>
      <c r="B32" s="104"/>
      <c r="C32" s="28">
        <v>3.37</v>
      </c>
      <c r="D32" s="28">
        <v>16</v>
      </c>
      <c r="E32" s="28">
        <v>2.94</v>
      </c>
      <c r="F32" s="28">
        <v>14</v>
      </c>
      <c r="G32" s="28">
        <v>1.78</v>
      </c>
      <c r="H32" s="29">
        <v>3</v>
      </c>
      <c r="I32" s="30">
        <v>0.52</v>
      </c>
    </row>
    <row r="33" spans="1:7" ht="12.75">
      <c r="A33" s="10"/>
      <c r="B33" s="10"/>
      <c r="C33" s="10"/>
      <c r="D33" s="10"/>
      <c r="E33" s="10"/>
      <c r="F33" s="10"/>
      <c r="G33" s="10"/>
    </row>
    <row r="34" spans="1:10" ht="12.75">
      <c r="A34" s="105" t="s">
        <v>58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7" ht="13.5" thickBot="1">
      <c r="A35" s="10"/>
      <c r="B35" s="10"/>
      <c r="C35" s="10"/>
      <c r="D35" s="10"/>
      <c r="E35" s="10"/>
      <c r="F35" s="10"/>
      <c r="G35" s="10"/>
    </row>
    <row r="36" spans="1:9" ht="68.25">
      <c r="A36" s="11" t="s">
        <v>0</v>
      </c>
      <c r="B36" s="107" t="s">
        <v>27</v>
      </c>
      <c r="C36" s="108"/>
      <c r="D36" s="15" t="s">
        <v>28</v>
      </c>
      <c r="E36" s="15" t="s">
        <v>29</v>
      </c>
      <c r="F36" s="15" t="s">
        <v>30</v>
      </c>
      <c r="G36" s="15" t="s">
        <v>31</v>
      </c>
      <c r="H36" s="15" t="s">
        <v>32</v>
      </c>
      <c r="I36" s="16" t="s">
        <v>33</v>
      </c>
    </row>
    <row r="37" spans="1:9" ht="12.75">
      <c r="A37" s="109" t="s">
        <v>34</v>
      </c>
      <c r="B37" s="110"/>
      <c r="C37" s="110"/>
      <c r="D37" s="110"/>
      <c r="E37" s="110"/>
      <c r="F37" s="110"/>
      <c r="G37" s="110"/>
      <c r="H37" s="110"/>
      <c r="I37" s="111"/>
    </row>
    <row r="38" spans="1:9" ht="12.75">
      <c r="A38" s="22"/>
      <c r="B38" s="112"/>
      <c r="C38" s="113"/>
      <c r="D38" s="23"/>
      <c r="E38" s="24"/>
      <c r="F38" s="23"/>
      <c r="G38" s="23"/>
      <c r="H38" s="25"/>
      <c r="I38" s="26"/>
    </row>
    <row r="39" spans="1:9" ht="12.75">
      <c r="A39" s="31">
        <v>1</v>
      </c>
      <c r="B39" s="66" t="s">
        <v>53</v>
      </c>
      <c r="C39" s="67"/>
      <c r="D39" s="21">
        <v>255</v>
      </c>
      <c r="E39" s="32">
        <v>44050</v>
      </c>
      <c r="F39" s="33">
        <v>5</v>
      </c>
      <c r="G39" s="159" t="s">
        <v>46</v>
      </c>
      <c r="H39" s="147">
        <v>550</v>
      </c>
      <c r="I39" s="154">
        <f>1000/1.2</f>
        <v>833.3333333333334</v>
      </c>
    </row>
    <row r="40" spans="1:9" ht="12.75">
      <c r="A40" s="31">
        <v>2</v>
      </c>
      <c r="B40" s="21" t="s">
        <v>56</v>
      </c>
      <c r="C40" s="21"/>
      <c r="D40" s="21">
        <v>258</v>
      </c>
      <c r="E40" s="32">
        <v>44089</v>
      </c>
      <c r="F40" s="33">
        <v>15</v>
      </c>
      <c r="G40" s="159" t="s">
        <v>46</v>
      </c>
      <c r="H40" s="147">
        <v>550</v>
      </c>
      <c r="I40" s="154">
        <f>9866.22+833.33</f>
        <v>10699.55</v>
      </c>
    </row>
    <row r="41" spans="1:9" ht="12.75">
      <c r="A41" s="31">
        <v>3</v>
      </c>
      <c r="B41" s="66" t="s">
        <v>55</v>
      </c>
      <c r="C41" s="67"/>
      <c r="D41" s="34"/>
      <c r="E41" s="165" t="s">
        <v>64</v>
      </c>
      <c r="F41" s="33">
        <v>15</v>
      </c>
      <c r="G41" s="159" t="s">
        <v>46</v>
      </c>
      <c r="H41" s="147">
        <v>550</v>
      </c>
      <c r="I41" s="154">
        <f>1000/1.2+6504</f>
        <v>7337.333333333333</v>
      </c>
    </row>
    <row r="42" spans="1:9" ht="15" customHeight="1">
      <c r="A42" s="35">
        <v>4</v>
      </c>
      <c r="B42" s="99" t="s">
        <v>57</v>
      </c>
      <c r="C42" s="100"/>
      <c r="D42" s="34"/>
      <c r="E42" s="166" t="s">
        <v>65</v>
      </c>
      <c r="F42" s="33">
        <v>15</v>
      </c>
      <c r="G42" s="159" t="s">
        <v>46</v>
      </c>
      <c r="H42" s="147">
        <v>550</v>
      </c>
      <c r="I42" s="154">
        <f>72635.77+833.33</f>
        <v>73469.1</v>
      </c>
    </row>
    <row r="43" spans="1:9" ht="12.75">
      <c r="A43" s="31">
        <v>5</v>
      </c>
      <c r="B43" s="66" t="s">
        <v>59</v>
      </c>
      <c r="C43" s="67"/>
      <c r="D43" s="21">
        <v>261</v>
      </c>
      <c r="E43" s="32">
        <v>44180</v>
      </c>
      <c r="F43" s="33">
        <v>15</v>
      </c>
      <c r="G43" s="159" t="s">
        <v>60</v>
      </c>
      <c r="H43" s="147">
        <v>5616</v>
      </c>
      <c r="I43" s="154">
        <f>1000/1.2</f>
        <v>833.3333333333334</v>
      </c>
    </row>
    <row r="44" spans="1:9" ht="12.75">
      <c r="A44" s="31"/>
      <c r="B44" s="70" t="s">
        <v>35</v>
      </c>
      <c r="C44" s="71"/>
      <c r="D44" s="33"/>
      <c r="E44" s="36"/>
      <c r="F44" s="37">
        <f>SUM(F38:F43)</f>
        <v>65</v>
      </c>
      <c r="G44" s="36"/>
      <c r="H44" s="149">
        <f>SUM(H38:H43)</f>
        <v>7816</v>
      </c>
      <c r="I44" s="149">
        <f>SUM(I37:I43)</f>
        <v>93172.65000000001</v>
      </c>
    </row>
    <row r="45" spans="1:9" ht="12.75">
      <c r="A45" s="88" t="s">
        <v>36</v>
      </c>
      <c r="B45" s="89"/>
      <c r="C45" s="89"/>
      <c r="D45" s="89"/>
      <c r="E45" s="89"/>
      <c r="F45" s="89"/>
      <c r="G45" s="89"/>
      <c r="H45" s="89"/>
      <c r="I45" s="90"/>
    </row>
    <row r="46" spans="1:9" ht="12.75">
      <c r="A46" s="31">
        <v>6</v>
      </c>
      <c r="B46" s="21" t="s">
        <v>4</v>
      </c>
      <c r="C46" s="21"/>
      <c r="D46" s="163">
        <v>244</v>
      </c>
      <c r="E46" s="32">
        <v>43857</v>
      </c>
      <c r="F46" s="33">
        <v>90</v>
      </c>
      <c r="G46" s="159" t="s">
        <v>37</v>
      </c>
      <c r="H46" s="147">
        <v>12585.6</v>
      </c>
      <c r="I46" s="154">
        <f>5854.39+833.33</f>
        <v>6687.72</v>
      </c>
    </row>
    <row r="47" spans="1:9" ht="12.75">
      <c r="A47" s="31">
        <v>7</v>
      </c>
      <c r="B47" s="21" t="s">
        <v>3</v>
      </c>
      <c r="C47" s="21"/>
      <c r="D47" s="21">
        <v>245</v>
      </c>
      <c r="E47" s="32">
        <v>43857</v>
      </c>
      <c r="F47" s="33">
        <v>75</v>
      </c>
      <c r="G47" s="159" t="s">
        <v>37</v>
      </c>
      <c r="H47" s="150">
        <v>11527.2</v>
      </c>
      <c r="I47" s="154">
        <f>1000/1.2</f>
        <v>833.3333333333334</v>
      </c>
    </row>
    <row r="48" spans="1:9" ht="12.75">
      <c r="A48" s="31">
        <v>8</v>
      </c>
      <c r="B48" s="21" t="s">
        <v>50</v>
      </c>
      <c r="C48" s="21"/>
      <c r="D48" s="21">
        <v>253</v>
      </c>
      <c r="E48" s="32">
        <v>43986</v>
      </c>
      <c r="F48" s="33">
        <v>45</v>
      </c>
      <c r="G48" s="159" t="s">
        <v>37</v>
      </c>
      <c r="H48" s="150">
        <v>11527.2</v>
      </c>
      <c r="I48" s="154">
        <f>6788.08+833.33</f>
        <v>7621.41</v>
      </c>
    </row>
    <row r="49" spans="1:9" ht="12.75">
      <c r="A49" s="31">
        <v>9</v>
      </c>
      <c r="B49" s="21" t="s">
        <v>51</v>
      </c>
      <c r="C49" s="21"/>
      <c r="D49" s="21">
        <v>252</v>
      </c>
      <c r="E49" s="32">
        <v>43986</v>
      </c>
      <c r="F49" s="33">
        <v>40</v>
      </c>
      <c r="G49" s="159" t="s">
        <v>37</v>
      </c>
      <c r="H49" s="150">
        <v>11527.2</v>
      </c>
      <c r="I49" s="154">
        <f>8538+833.33</f>
        <v>9371.33</v>
      </c>
    </row>
    <row r="50" spans="1:9" ht="12.75">
      <c r="A50" s="64">
        <v>10</v>
      </c>
      <c r="B50" s="95" t="s">
        <v>52</v>
      </c>
      <c r="C50" s="96"/>
      <c r="D50" s="164">
        <v>254</v>
      </c>
      <c r="E50" s="62">
        <v>44004</v>
      </c>
      <c r="F50" s="50">
        <v>60</v>
      </c>
      <c r="G50" s="160" t="s">
        <v>37</v>
      </c>
      <c r="H50" s="151">
        <v>22464</v>
      </c>
      <c r="I50" s="154">
        <v>833.33</v>
      </c>
    </row>
    <row r="51" spans="1:9" ht="12.75">
      <c r="A51" s="65"/>
      <c r="B51" s="97"/>
      <c r="C51" s="98"/>
      <c r="D51" s="164"/>
      <c r="E51" s="63"/>
      <c r="F51" s="50">
        <v>60</v>
      </c>
      <c r="G51" s="161"/>
      <c r="H51" s="151">
        <v>22464</v>
      </c>
      <c r="I51" s="154">
        <v>833.33</v>
      </c>
    </row>
    <row r="52" spans="1:9" ht="12.75">
      <c r="A52" s="31"/>
      <c r="B52" s="38"/>
      <c r="C52" s="39"/>
      <c r="D52" s="33"/>
      <c r="E52" s="40"/>
      <c r="F52" s="41"/>
      <c r="G52" s="41"/>
      <c r="H52" s="151"/>
      <c r="I52" s="154"/>
    </row>
    <row r="53" spans="1:9" ht="12.75">
      <c r="A53" s="31"/>
      <c r="B53" s="70" t="s">
        <v>35</v>
      </c>
      <c r="C53" s="71"/>
      <c r="D53" s="33"/>
      <c r="E53" s="36"/>
      <c r="F53" s="37">
        <f>SUM(F46:F51)</f>
        <v>370</v>
      </c>
      <c r="G53" s="37"/>
      <c r="H53" s="152">
        <f>SUM(H46:H51)</f>
        <v>92095.2</v>
      </c>
      <c r="I53" s="149">
        <f>SUM(I46:I51)</f>
        <v>26180.45333333334</v>
      </c>
    </row>
    <row r="54" spans="1:9" ht="12.75">
      <c r="A54" s="72" t="s">
        <v>38</v>
      </c>
      <c r="B54" s="73"/>
      <c r="C54" s="73"/>
      <c r="D54" s="73"/>
      <c r="E54" s="73"/>
      <c r="F54" s="73"/>
      <c r="G54" s="73"/>
      <c r="H54" s="73"/>
      <c r="I54" s="74"/>
    </row>
    <row r="55" spans="1:9" ht="12.75">
      <c r="A55" s="31"/>
      <c r="B55" s="93"/>
      <c r="C55" s="94"/>
      <c r="D55" s="33"/>
      <c r="E55" s="36"/>
      <c r="F55" s="33"/>
      <c r="G55" s="33"/>
      <c r="H55" s="147"/>
      <c r="I55" s="154"/>
    </row>
    <row r="56" spans="1:9" ht="12.75">
      <c r="A56" s="31">
        <v>11</v>
      </c>
      <c r="B56" s="91" t="s">
        <v>5</v>
      </c>
      <c r="C56" s="92"/>
      <c r="D56" s="21">
        <v>247</v>
      </c>
      <c r="E56" s="32">
        <v>43857</v>
      </c>
      <c r="F56" s="33">
        <v>300</v>
      </c>
      <c r="G56" s="159" t="s">
        <v>37</v>
      </c>
      <c r="H56" s="150">
        <v>13320</v>
      </c>
      <c r="I56" s="154">
        <f>6739.98+833.33</f>
        <v>7573.3099999999995</v>
      </c>
    </row>
    <row r="57" spans="1:9" ht="12.75">
      <c r="A57" s="31">
        <v>12</v>
      </c>
      <c r="B57" s="21" t="s">
        <v>47</v>
      </c>
      <c r="C57" s="21"/>
      <c r="D57" s="21">
        <v>248</v>
      </c>
      <c r="E57" s="32">
        <v>43889</v>
      </c>
      <c r="F57" s="33">
        <v>145</v>
      </c>
      <c r="G57" s="159" t="s">
        <v>37</v>
      </c>
      <c r="H57" s="150">
        <v>11527.2</v>
      </c>
      <c r="I57" s="154">
        <v>833.33</v>
      </c>
    </row>
    <row r="58" spans="1:9" ht="12.75">
      <c r="A58" s="82">
        <v>13</v>
      </c>
      <c r="B58" s="84" t="s">
        <v>49</v>
      </c>
      <c r="C58" s="85"/>
      <c r="D58" s="42">
        <v>249</v>
      </c>
      <c r="E58" s="32">
        <v>43948</v>
      </c>
      <c r="F58" s="33">
        <v>175</v>
      </c>
      <c r="G58" s="159" t="s">
        <v>37</v>
      </c>
      <c r="H58" s="153">
        <v>11527.2</v>
      </c>
      <c r="I58" s="154">
        <f>6117.43+833.33</f>
        <v>6950.76</v>
      </c>
    </row>
    <row r="59" spans="1:9" ht="12.75">
      <c r="A59" s="83"/>
      <c r="B59" s="86"/>
      <c r="C59" s="87"/>
      <c r="D59" s="43"/>
      <c r="E59" s="32">
        <v>43948</v>
      </c>
      <c r="F59" s="33">
        <v>175</v>
      </c>
      <c r="G59" s="159" t="s">
        <v>37</v>
      </c>
      <c r="H59" s="153">
        <v>11527.2</v>
      </c>
      <c r="I59" s="154">
        <f>6117.43+833.33</f>
        <v>6950.76</v>
      </c>
    </row>
    <row r="60" spans="1:9" ht="12.75">
      <c r="A60" s="51">
        <v>14</v>
      </c>
      <c r="B60" s="68" t="s">
        <v>48</v>
      </c>
      <c r="C60" s="69"/>
      <c r="D60" s="50">
        <v>250</v>
      </c>
      <c r="E60" s="52">
        <v>43948</v>
      </c>
      <c r="F60" s="50">
        <v>200</v>
      </c>
      <c r="G60" s="159" t="s">
        <v>37</v>
      </c>
      <c r="H60" s="150">
        <v>11527.2</v>
      </c>
      <c r="I60" s="154">
        <f>25640.35+833.33</f>
        <v>26473.68</v>
      </c>
    </row>
    <row r="61" spans="1:9" ht="13.5" customHeight="1">
      <c r="A61" s="64">
        <v>15</v>
      </c>
      <c r="B61" s="53" t="s">
        <v>54</v>
      </c>
      <c r="C61" s="54"/>
      <c r="D61" s="55">
        <v>257</v>
      </c>
      <c r="E61" s="56">
        <v>44053</v>
      </c>
      <c r="F61" s="50">
        <v>125</v>
      </c>
      <c r="G61" s="160" t="s">
        <v>37</v>
      </c>
      <c r="H61" s="155">
        <v>11527.2</v>
      </c>
      <c r="I61" s="154">
        <f>8667.21/2+833.33</f>
        <v>5166.9349999999995</v>
      </c>
    </row>
    <row r="62" spans="1:9" ht="12.75" customHeight="1">
      <c r="A62" s="65"/>
      <c r="B62" s="57"/>
      <c r="C62" s="58"/>
      <c r="D62" s="59"/>
      <c r="E62" s="60"/>
      <c r="F62" s="61">
        <v>95</v>
      </c>
      <c r="G62" s="161"/>
      <c r="H62" s="155">
        <v>35568</v>
      </c>
      <c r="I62" s="154">
        <f>8667.21/2+833.33</f>
        <v>5166.9349999999995</v>
      </c>
    </row>
    <row r="63" spans="1:9" ht="12.75">
      <c r="A63" s="31"/>
      <c r="B63" s="70" t="s">
        <v>35</v>
      </c>
      <c r="C63" s="71"/>
      <c r="D63" s="33"/>
      <c r="E63" s="36"/>
      <c r="F63" s="37">
        <f>SUM(F55:F62)</f>
        <v>1215</v>
      </c>
      <c r="G63" s="36"/>
      <c r="H63" s="152">
        <f>H56+H57+11527.2+11527.2+H60+35568+11527.2+22464+22464</f>
        <v>151452</v>
      </c>
      <c r="I63" s="149">
        <f>SUM(I55:I61)</f>
        <v>53948.774999999994</v>
      </c>
    </row>
    <row r="64" spans="1:9" ht="12.75">
      <c r="A64" s="72"/>
      <c r="B64" s="73"/>
      <c r="C64" s="73"/>
      <c r="D64" s="73"/>
      <c r="E64" s="73"/>
      <c r="F64" s="73"/>
      <c r="G64" s="73"/>
      <c r="H64" s="73"/>
      <c r="I64" s="74"/>
    </row>
    <row r="65" spans="1:9" ht="27" customHeight="1">
      <c r="A65" s="35">
        <v>16</v>
      </c>
      <c r="B65" s="75" t="s">
        <v>62</v>
      </c>
      <c r="C65" s="76"/>
      <c r="D65" s="34">
        <v>259</v>
      </c>
      <c r="E65" s="32">
        <v>44104</v>
      </c>
      <c r="F65" s="33">
        <v>1290</v>
      </c>
      <c r="G65" s="162" t="s">
        <v>61</v>
      </c>
      <c r="H65" s="150">
        <v>11527.2</v>
      </c>
      <c r="I65" s="148">
        <v>833.33</v>
      </c>
    </row>
    <row r="66" spans="1:9" ht="12.75">
      <c r="A66" s="31"/>
      <c r="B66" s="66"/>
      <c r="C66" s="67"/>
      <c r="D66" s="33"/>
      <c r="E66" s="36"/>
      <c r="F66" s="33"/>
      <c r="G66" s="33"/>
      <c r="H66" s="147"/>
      <c r="I66" s="148"/>
    </row>
    <row r="67" spans="1:9" ht="13.5" thickBot="1">
      <c r="A67" s="44"/>
      <c r="B67" s="78" t="s">
        <v>35</v>
      </c>
      <c r="C67" s="79"/>
      <c r="D67" s="45"/>
      <c r="E67" s="46"/>
      <c r="F67" s="46">
        <f>SUM(F65:F66)</f>
        <v>1290</v>
      </c>
      <c r="G67" s="46"/>
      <c r="H67" s="156">
        <f>SUM(H65:H66)</f>
        <v>11527.2</v>
      </c>
      <c r="I67" s="157">
        <f>SUM(I65:I66)</f>
        <v>833.33</v>
      </c>
    </row>
    <row r="68" spans="1:9" ht="13.5" thickBot="1">
      <c r="A68" s="47">
        <v>16</v>
      </c>
      <c r="B68" s="80" t="s">
        <v>39</v>
      </c>
      <c r="C68" s="81"/>
      <c r="D68" s="48"/>
      <c r="E68" s="49"/>
      <c r="F68" s="49">
        <f>F44+F53+F63+F67</f>
        <v>2940</v>
      </c>
      <c r="G68" s="49"/>
      <c r="H68" s="158">
        <f>H44+H53+H63+H67</f>
        <v>262890.4</v>
      </c>
      <c r="I68" s="158">
        <f>I44+I53+I63+I67</f>
        <v>174135.20833333334</v>
      </c>
    </row>
    <row r="70" spans="3:4" ht="12.75">
      <c r="C70" s="1"/>
      <c r="D70" s="1"/>
    </row>
    <row r="71" spans="3:10" ht="12.75">
      <c r="C71" s="5"/>
      <c r="D71" s="5"/>
      <c r="E71" s="5"/>
      <c r="F71" s="77" t="s">
        <v>40</v>
      </c>
      <c r="G71" s="77"/>
      <c r="H71" s="5" t="s">
        <v>41</v>
      </c>
      <c r="I71" s="5"/>
      <c r="J71" s="5"/>
    </row>
    <row r="72" spans="3:10" ht="12.75">
      <c r="C72" s="17"/>
      <c r="D72" s="18"/>
      <c r="E72" s="5"/>
      <c r="F72" s="77" t="s">
        <v>42</v>
      </c>
      <c r="G72" s="77"/>
      <c r="H72" s="5" t="s">
        <v>43</v>
      </c>
      <c r="I72" s="5"/>
      <c r="J72" s="5"/>
    </row>
    <row r="73" spans="3:10" ht="12.75">
      <c r="C73" s="19"/>
      <c r="D73" s="20"/>
      <c r="E73" s="5"/>
      <c r="F73" s="77" t="s">
        <v>44</v>
      </c>
      <c r="G73" s="77"/>
      <c r="H73" s="5" t="s">
        <v>45</v>
      </c>
      <c r="I73" s="5"/>
      <c r="J73" s="1"/>
    </row>
  </sheetData>
  <sheetProtection/>
  <mergeCells count="75">
    <mergeCell ref="A1:I1"/>
    <mergeCell ref="H3:I3"/>
    <mergeCell ref="H4:I4"/>
    <mergeCell ref="B5:E5"/>
    <mergeCell ref="B6:E6"/>
    <mergeCell ref="G6:I6"/>
    <mergeCell ref="B7:E7"/>
    <mergeCell ref="B8:E8"/>
    <mergeCell ref="A10:I10"/>
    <mergeCell ref="B12:B13"/>
    <mergeCell ref="C12:D12"/>
    <mergeCell ref="E12:F12"/>
    <mergeCell ref="C13:D13"/>
    <mergeCell ref="E13:F13"/>
    <mergeCell ref="B14:D14"/>
    <mergeCell ref="E14:F14"/>
    <mergeCell ref="B15:D15"/>
    <mergeCell ref="E15:F15"/>
    <mergeCell ref="A17:J17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A28:J28"/>
    <mergeCell ref="A30:C30"/>
    <mergeCell ref="D30:E30"/>
    <mergeCell ref="F30:G30"/>
    <mergeCell ref="H30:I30"/>
    <mergeCell ref="A31:B31"/>
    <mergeCell ref="A32:B32"/>
    <mergeCell ref="A34:J34"/>
    <mergeCell ref="B36:C36"/>
    <mergeCell ref="A37:I37"/>
    <mergeCell ref="B38:C38"/>
    <mergeCell ref="B50:C51"/>
    <mergeCell ref="B39:C39"/>
    <mergeCell ref="B41:C41"/>
    <mergeCell ref="B42:C42"/>
    <mergeCell ref="B43:C43"/>
    <mergeCell ref="B44:C44"/>
    <mergeCell ref="B66:C66"/>
    <mergeCell ref="A58:A59"/>
    <mergeCell ref="B58:C59"/>
    <mergeCell ref="A45:I45"/>
    <mergeCell ref="B53:C53"/>
    <mergeCell ref="B56:C56"/>
    <mergeCell ref="A54:I54"/>
    <mergeCell ref="B55:C55"/>
    <mergeCell ref="A50:A51"/>
    <mergeCell ref="D50:D51"/>
    <mergeCell ref="F73:G73"/>
    <mergeCell ref="B67:C67"/>
    <mergeCell ref="B68:C68"/>
    <mergeCell ref="F71:G71"/>
    <mergeCell ref="F72:G72"/>
    <mergeCell ref="E50:E51"/>
    <mergeCell ref="A61:A62"/>
    <mergeCell ref="G50:G51"/>
    <mergeCell ref="G61:G62"/>
    <mergeCell ref="B60:C60"/>
    <mergeCell ref="B63:C63"/>
    <mergeCell ref="A64:I64"/>
    <mergeCell ref="B65:C65"/>
  </mergeCells>
  <conditionalFormatting sqref="E53:H53 E44:H44 E67:I68 E63:H63">
    <cfRule type="cellIs" priority="4" dxfId="0" operator="equal" stopIfTrue="1">
      <formula>0</formula>
    </cfRule>
  </conditionalFormatting>
  <conditionalFormatting sqref="I44">
    <cfRule type="cellIs" priority="3" dxfId="0" operator="equal" stopIfTrue="1">
      <formula>0</formula>
    </cfRule>
  </conditionalFormatting>
  <conditionalFormatting sqref="I53">
    <cfRule type="cellIs" priority="2" dxfId="0" operator="equal" stopIfTrue="1">
      <formula>0</formula>
    </cfRule>
  </conditionalFormatting>
  <conditionalFormatting sqref="I6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2021-06-21T09:52:20Z</cp:lastPrinted>
  <dcterms:created xsi:type="dcterms:W3CDTF">1996-10-08T23:32:33Z</dcterms:created>
  <dcterms:modified xsi:type="dcterms:W3CDTF">2021-06-21T11:41:15Z</dcterms:modified>
  <cp:category/>
  <cp:version/>
  <cp:contentType/>
  <cp:contentStatus/>
</cp:coreProperties>
</file>