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1"/>
  </bookViews>
  <sheets>
    <sheet name="форма 11" sheetId="1" r:id="rId1"/>
    <sheet name="Лист1" sheetId="2" r:id="rId2"/>
  </sheets>
  <definedNames>
    <definedName name="_xlnm.Print_Area" localSheetId="0">'форма 11'!$A$1:$I$158</definedName>
  </definedNames>
  <calcPr fullCalcOnLoad="1"/>
</workbook>
</file>

<file path=xl/sharedStrings.xml><?xml version="1.0" encoding="utf-8"?>
<sst xmlns="http://schemas.openxmlformats.org/spreadsheetml/2006/main" count="554" uniqueCount="164">
  <si>
    <t>Суммарный расход эл.энергии по всем вводам</t>
  </si>
  <si>
    <t xml:space="preserve">Суммарный расход эл.энергии всеми сторонними потребителями </t>
  </si>
  <si>
    <t>часы суток</t>
  </si>
  <si>
    <t>Активная энергия</t>
  </si>
  <si>
    <t>Реактивная энергия</t>
  </si>
  <si>
    <t>Расход эл.энергии предприятием               (2-3)</t>
  </si>
  <si>
    <t>Расход эл.энергии предприятием                       (5-6)</t>
  </si>
  <si>
    <t>Итого</t>
  </si>
  <si>
    <t>сводных данных режимного дня</t>
  </si>
  <si>
    <t>наименование предприятия</t>
  </si>
  <si>
    <t>Главный энергетик предприятия ________________________</t>
  </si>
  <si>
    <t>о потреблении электрической энергии по ____________________________________</t>
  </si>
  <si>
    <t>почасовых записей показаний электрических счетчиков</t>
  </si>
  <si>
    <t>показания счетчика</t>
  </si>
  <si>
    <t>разность</t>
  </si>
  <si>
    <t>расход эл.энергии за час</t>
  </si>
  <si>
    <t>расчетный коэф.____________</t>
  </si>
  <si>
    <t>адрес</t>
  </si>
  <si>
    <t>Таблица № 1</t>
  </si>
  <si>
    <t>Таблица № 3</t>
  </si>
  <si>
    <t>наименование источника питания</t>
  </si>
  <si>
    <t>Таблица № 2</t>
  </si>
  <si>
    <t>почасовых записей показаний электрических счетчиков по сторонним потребителям</t>
  </si>
  <si>
    <t>наименование потребителей</t>
  </si>
  <si>
    <t>тел.</t>
  </si>
  <si>
    <t>в режимный день __________________________ 201_г.</t>
  </si>
  <si>
    <t>ввод №</t>
  </si>
  <si>
    <t xml:space="preserve">яч. </t>
  </si>
  <si>
    <t>яч.</t>
  </si>
  <si>
    <t>в режимный день _______________ 201_г.</t>
  </si>
  <si>
    <t xml:space="preserve">расчетный коэф. </t>
  </si>
  <si>
    <t>таблицу продолжить с соблюдением всех пунктов настоящей таблицы</t>
  </si>
  <si>
    <t xml:space="preserve">При наличии на предприятии большего числа сторонних потребителей, </t>
  </si>
  <si>
    <t xml:space="preserve">Примечание: 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</si>
  <si>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</si>
  <si>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(рекомендуемая)</t>
  </si>
  <si>
    <t>(наименование организации)</t>
  </si>
  <si>
    <t>(адрес организации)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</si>
  <si>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</si>
  <si>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</si>
  <si>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</si>
  <si>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</si>
  <si>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</si>
  <si>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r>
      <t xml:space="preserve">Сроки опубликования: </t>
    </r>
    <r>
      <rPr>
        <b/>
        <u val="single"/>
        <sz val="10"/>
        <rFont val="Arial Cyr"/>
        <family val="0"/>
      </rPr>
      <t>предоставляется субъектам оперативно-диспетчерского управления 2 раза в год в конце каждого полугодия текущего года</t>
    </r>
  </si>
  <si>
    <t>Информация о результатах контрольных замеров электрических параметров режимов работы оборудования объектов электросетевого хозяйства, то есть замеров потокораспределения, нагрузок и уровней напряжения.</t>
  </si>
  <si>
    <t>Основание для размещения:</t>
  </si>
  <si>
    <t>Статус информации:</t>
  </si>
  <si>
    <t>Срок хранения в архиве организации:</t>
  </si>
  <si>
    <t>3 года (Приказ ФАС от 22.01.2010 № 27)</t>
  </si>
  <si>
    <t>Пост. Пр-ва от 21.01.2004 № 24, п. 11 г</t>
  </si>
  <si>
    <t>«фактическая»</t>
  </si>
  <si>
    <t>Форма 11</t>
  </si>
  <si>
    <t>ООО "Череповецкая электросетевая компания"</t>
  </si>
  <si>
    <t>г.Череповец ул.Окружная, д.6</t>
  </si>
  <si>
    <t>ООО "ЧэСК"</t>
  </si>
  <si>
    <t>Промбаза №1 Поставщики</t>
  </si>
  <si>
    <t>г.Череповец, ул.Окружная, д.6</t>
  </si>
  <si>
    <t>ГПП-14, ТП-38"А"</t>
  </si>
  <si>
    <t>Таблица № 1.1</t>
  </si>
  <si>
    <t>Часы суток</t>
  </si>
  <si>
    <t xml:space="preserve">                                        Активная энергия       </t>
  </si>
  <si>
    <t>ГПП-14ячейка 106А</t>
  </si>
  <si>
    <t xml:space="preserve"> ГПП-14ячейка 203Б</t>
  </si>
  <si>
    <t xml:space="preserve">                                  ТП-38А, ячейка 4</t>
  </si>
  <si>
    <t>расчетный коэф.  2000</t>
  </si>
  <si>
    <r>
      <t xml:space="preserve">Главный инженер ООО "ЧэСК"   </t>
    </r>
    <r>
      <rPr>
        <u val="single"/>
        <sz val="10"/>
        <rFont val="Times New Roman"/>
        <family val="1"/>
      </rPr>
      <t>Белуничев А.Л.</t>
    </r>
  </si>
  <si>
    <t>Промбаза №2 Поставщики</t>
  </si>
  <si>
    <t>ТП Новые Углы</t>
  </si>
  <si>
    <t>Таблица №1.2</t>
  </si>
  <si>
    <t>ГСЗ-2</t>
  </si>
  <si>
    <t>Котельная-2</t>
  </si>
  <si>
    <t>расчетный коэф. 6000</t>
  </si>
  <si>
    <t>Таблица №1.3</t>
  </si>
  <si>
    <t>КПД-1</t>
  </si>
  <si>
    <t>ГСЗ-1</t>
  </si>
  <si>
    <t>Строитель</t>
  </si>
  <si>
    <t>расчетный коэф. 8000</t>
  </si>
  <si>
    <t>расчетный коэф. 4000</t>
  </si>
  <si>
    <t>Промбаза №3 Поставщики</t>
  </si>
  <si>
    <t>ТП-5.4.3, РП-3</t>
  </si>
  <si>
    <t>Таблица №1.4</t>
  </si>
  <si>
    <t>ЧМРЭС, РП-3, ячейка 5</t>
  </si>
  <si>
    <t>ЧМРЭС, ТП - 5.4.3.,  ячейка 3</t>
  </si>
  <si>
    <t>ЧМРЭС, ТП - 5.4.3.,  ячейка 4</t>
  </si>
  <si>
    <t>расчетный коэф._6000</t>
  </si>
  <si>
    <t>расчетный коэф._1500</t>
  </si>
  <si>
    <t>Таблица № 2.1</t>
  </si>
  <si>
    <t>ОАО "ЗЖБИиК", ОАО "ЧЛМЗ"</t>
  </si>
  <si>
    <t>активная энергия</t>
  </si>
  <si>
    <t>ГПП-8 ячейка 11, ЖБИК</t>
  </si>
  <si>
    <t>ГПП-8 ячейка 8, ЧЛМЗ</t>
  </si>
  <si>
    <t>ГПП-8 ячейка 24, ЧЛМЗ</t>
  </si>
  <si>
    <t>Таблица № 2.2</t>
  </si>
  <si>
    <t>Потребители одноставочного тарифа</t>
  </si>
  <si>
    <t>РП-1, ячейка 9</t>
  </si>
  <si>
    <t>РП-1, ячейка 10</t>
  </si>
  <si>
    <t>расчетный коэф. 2000</t>
  </si>
  <si>
    <t>Таблица № 2.3</t>
  </si>
  <si>
    <t>ТП-Лесоцеха</t>
  </si>
  <si>
    <t>расчетный коэф. 1500</t>
  </si>
  <si>
    <t>Таблица № 2.4</t>
  </si>
  <si>
    <t>РП-7 ячейка 3</t>
  </si>
  <si>
    <t>РП-7 ячейка 5</t>
  </si>
  <si>
    <t>РП-7 ячейка 8</t>
  </si>
  <si>
    <t>расчетный коэф. 3000</t>
  </si>
  <si>
    <t>Таблица № 2.5</t>
  </si>
  <si>
    <t>расчетный коэф. 20</t>
  </si>
  <si>
    <t>Таблица № 2.6</t>
  </si>
  <si>
    <t>ТП-38А, ячейка 4</t>
  </si>
  <si>
    <t>Таблица № 2.7</t>
  </si>
  <si>
    <t>Таблица № 2.8</t>
  </si>
  <si>
    <t>расчетный коэф. 120</t>
  </si>
  <si>
    <t>Таблица № 2.9</t>
  </si>
  <si>
    <t>Таблица № 2.10</t>
  </si>
  <si>
    <t>Таблица № 2.11</t>
  </si>
  <si>
    <t>ф.Строитель</t>
  </si>
  <si>
    <t>расчетный коэф.  4000</t>
  </si>
  <si>
    <t>Таблица № 2.12</t>
  </si>
  <si>
    <t>РП-10, ячейка 2</t>
  </si>
  <si>
    <t>РП-10, ячейка 19</t>
  </si>
  <si>
    <t>расчетный коэф.  3000</t>
  </si>
  <si>
    <t>Таблица № 2.13</t>
  </si>
  <si>
    <t>Таблица № 2.14</t>
  </si>
  <si>
    <r>
      <t xml:space="preserve">о потреблении электрической энергии по  </t>
    </r>
    <r>
      <rPr>
        <u val="single"/>
        <sz val="11"/>
        <rFont val="Times New Roman"/>
        <family val="1"/>
      </rPr>
      <t xml:space="preserve"> ООО "ЧэСК"</t>
    </r>
  </si>
  <si>
    <t>-</t>
  </si>
  <si>
    <t>тел. (8202) 59-84-74</t>
  </si>
  <si>
    <t>2 полугодие 2015 г.</t>
  </si>
  <si>
    <t>в режимный день 16 декабря 2015 г.</t>
  </si>
  <si>
    <t>ГПП-8 ячейка 7</t>
  </si>
  <si>
    <t>ГПП-8 ячейка  21</t>
  </si>
  <si>
    <t>ГПП-8 ячейка 2</t>
  </si>
  <si>
    <t>в режимный день 16 декабря 2015г.</t>
  </si>
  <si>
    <t>ТП-1 Управление  Механизации</t>
  </si>
  <si>
    <t>ГПП-8, ячейка 3</t>
  </si>
  <si>
    <t>РП-1, ячейка 8</t>
  </si>
  <si>
    <t>РП-1, ячейка 19</t>
  </si>
  <si>
    <t>ТП-8 А</t>
  </si>
  <si>
    <t>расчетный коэф. 60</t>
  </si>
  <si>
    <t>ООО "ЧэСК" РП 7яч.1 руб.2</t>
  </si>
  <si>
    <t>ООО "ЧэСК" РП 7 яч.1"Б"руб.1</t>
  </si>
  <si>
    <t>ООО "ЧэСК" РП 7  яч.1"Б"руб.2</t>
  </si>
  <si>
    <t>расчетный коэф. 50</t>
  </si>
  <si>
    <t>расчетный коэф. 40</t>
  </si>
  <si>
    <t>РП-8, ячейка 14</t>
  </si>
  <si>
    <t>РП-8, ячейка 12</t>
  </si>
  <si>
    <t>тп-50</t>
  </si>
  <si>
    <t>Северхимпром</t>
  </si>
  <si>
    <t>РП-10, ячейка 14</t>
  </si>
  <si>
    <t>РП-10, ячейка 4</t>
  </si>
  <si>
    <t>РП-9, ячейка 10 (ТП-40)</t>
  </si>
  <si>
    <t>РП-8, секция 2</t>
  </si>
  <si>
    <t>РП-8, яч,8</t>
  </si>
  <si>
    <t>ЗАО "Карьерное Управление"</t>
  </si>
  <si>
    <t>РП-9, ячейка 8(тп 45)</t>
  </si>
  <si>
    <t>РП-9, ячейка 12(тп 41)</t>
  </si>
  <si>
    <t>РП-9, ячейка 11(тп 44)</t>
  </si>
  <si>
    <t>Таблица № 2.15</t>
  </si>
  <si>
    <t>сводных данных режимного дня 16 декабря 2015 г.</t>
  </si>
  <si>
    <t>Промбаза №1</t>
  </si>
  <si>
    <t>Промбаза №2</t>
  </si>
  <si>
    <t>ЧМРЭС</t>
  </si>
  <si>
    <t>Суммарный расход эл.энергии</t>
  </si>
  <si>
    <t>ГПП -8 яч.9</t>
  </si>
  <si>
    <t>расчетный коэф.6000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</si>
</sst>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;[Red]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9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name val="Times New Roman"/>
      <family val="1"/>
    </font>
    <font>
      <sz val="8"/>
      <color indexed="8"/>
      <name val="Times New Roman"/>
      <family val="1"/>
    </font>
    <font>
      <sz val="9"/>
      <name val="Arial Cyr"/>
      <family val="0"/>
    </font>
    <font>
      <sz val="8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left" indent="4"/>
    </xf>
    <xf numFmtId="0" fontId="3" fillId="0" borderId="13" xfId="0" applyFont="1" applyBorder="1" applyAlignment="1">
      <alignment horizontal="left" indent="2"/>
    </xf>
    <xf numFmtId="0" fontId="3" fillId="0" borderId="15" xfId="0" applyFont="1" applyBorder="1" applyAlignment="1">
      <alignment horizontal="left" indent="2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 indent="6"/>
    </xf>
    <xf numFmtId="0" fontId="7" fillId="0" borderId="0" xfId="0" applyFont="1" applyAlignment="1">
      <alignment horizontal="left" indent="4"/>
    </xf>
    <xf numFmtId="0" fontId="6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12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3"/>
    </xf>
    <xf numFmtId="0" fontId="7" fillId="0" borderId="12" xfId="0" applyFont="1" applyBorder="1" applyAlignment="1">
      <alignment horizontal="left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left" indent="4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/>
    </xf>
    <xf numFmtId="2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0" fontId="15" fillId="33" borderId="0" xfId="0" applyFont="1" applyFill="1" applyBorder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5" fillId="33" borderId="0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 horizontal="right" indent="1"/>
    </xf>
    <xf numFmtId="0" fontId="5" fillId="0" borderId="0" xfId="0" applyFont="1" applyBorder="1" applyAlignment="1">
      <alignment horizontal="left"/>
    </xf>
    <xf numFmtId="0" fontId="11" fillId="34" borderId="26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1" fillId="0" borderId="0" xfId="0" applyFont="1" applyAlignment="1">
      <alignment horizontal="right" wrapText="1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1" fontId="2" fillId="0" borderId="47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48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49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2" fillId="0" borderId="50" xfId="0" applyNumberFormat="1" applyFont="1" applyBorder="1" applyAlignment="1">
      <alignment horizontal="center" vertical="center"/>
    </xf>
    <xf numFmtId="1" fontId="4" fillId="0" borderId="51" xfId="0" applyNumberFormat="1" applyFont="1" applyBorder="1" applyAlignment="1">
      <alignment horizontal="center" vertical="center"/>
    </xf>
    <xf numFmtId="1" fontId="4" fillId="0" borderId="52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2" fillId="0" borderId="42" xfId="0" applyNumberFormat="1" applyFont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2" fontId="4" fillId="33" borderId="43" xfId="0" applyNumberFormat="1" applyFont="1" applyFill="1" applyBorder="1" applyAlignment="1">
      <alignment horizontal="center" vertical="center"/>
    </xf>
    <xf numFmtId="2" fontId="2" fillId="33" borderId="45" xfId="0" applyNumberFormat="1" applyFont="1" applyFill="1" applyBorder="1" applyAlignment="1">
      <alignment/>
    </xf>
    <xf numFmtId="2" fontId="2" fillId="33" borderId="43" xfId="0" applyNumberFormat="1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44" xfId="0" applyFont="1" applyFill="1" applyBorder="1" applyAlignment="1">
      <alignment/>
    </xf>
    <xf numFmtId="2" fontId="4" fillId="33" borderId="43" xfId="0" applyNumberFormat="1" applyFont="1" applyFill="1" applyBorder="1" applyAlignment="1">
      <alignment vertical="center"/>
    </xf>
    <xf numFmtId="0" fontId="2" fillId="0" borderId="5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/>
    </xf>
    <xf numFmtId="0" fontId="4" fillId="0" borderId="55" xfId="0" applyFont="1" applyBorder="1" applyAlignment="1">
      <alignment/>
    </xf>
    <xf numFmtId="0" fontId="2" fillId="0" borderId="5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172" fontId="2" fillId="0" borderId="18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72" fontId="2" fillId="0" borderId="60" xfId="0" applyNumberFormat="1" applyFont="1" applyBorder="1" applyAlignment="1">
      <alignment horizontal="center" vertical="center"/>
    </xf>
    <xf numFmtId="2" fontId="2" fillId="0" borderId="4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72" fontId="2" fillId="0" borderId="19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6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4" fillId="0" borderId="4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2" fontId="2" fillId="0" borderId="18" xfId="0" applyNumberFormat="1" applyFont="1" applyBorder="1" applyAlignment="1">
      <alignment horizontal="center"/>
    </xf>
    <xf numFmtId="172" fontId="2" fillId="0" borderId="48" xfId="0" applyNumberFormat="1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2" fontId="4" fillId="0" borderId="48" xfId="0" applyNumberFormat="1" applyFont="1" applyBorder="1" applyAlignment="1">
      <alignment horizontal="center" vertical="center"/>
    </xf>
    <xf numFmtId="172" fontId="4" fillId="0" borderId="48" xfId="0" applyNumberFormat="1" applyFont="1" applyBorder="1" applyAlignment="1">
      <alignment horizontal="center" vertical="center"/>
    </xf>
    <xf numFmtId="2" fontId="4" fillId="0" borderId="55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172" fontId="4" fillId="0" borderId="22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33" borderId="25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2" fontId="4" fillId="0" borderId="62" xfId="0" applyNumberFormat="1" applyFont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4" fillId="33" borderId="17" xfId="0" applyNumberFormat="1" applyFont="1" applyFill="1" applyBorder="1" applyAlignment="1">
      <alignment horizontal="right" vertical="center"/>
    </xf>
    <xf numFmtId="0" fontId="4" fillId="33" borderId="23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2" fillId="0" borderId="6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2" fontId="4" fillId="33" borderId="23" xfId="0" applyNumberFormat="1" applyFont="1" applyFill="1" applyBorder="1" applyAlignment="1">
      <alignment horizontal="center"/>
    </xf>
    <xf numFmtId="0" fontId="2" fillId="0" borderId="22" xfId="0" applyNumberFormat="1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/>
    </xf>
    <xf numFmtId="2" fontId="4" fillId="0" borderId="39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172" fontId="4" fillId="0" borderId="22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/>
    </xf>
    <xf numFmtId="2" fontId="4" fillId="0" borderId="25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/>
    </xf>
    <xf numFmtId="2" fontId="4" fillId="0" borderId="23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3" fillId="0" borderId="40" xfId="0" applyNumberFormat="1" applyFont="1" applyFill="1" applyBorder="1" applyAlignment="1">
      <alignment horizontal="center"/>
    </xf>
    <xf numFmtId="1" fontId="4" fillId="0" borderId="25" xfId="0" applyNumberFormat="1" applyFont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/>
    </xf>
    <xf numFmtId="0" fontId="4" fillId="0" borderId="6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172" fontId="4" fillId="0" borderId="21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/>
    </xf>
    <xf numFmtId="2" fontId="3" fillId="0" borderId="39" xfId="0" applyNumberFormat="1" applyFont="1" applyFill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2" fillId="33" borderId="63" xfId="0" applyFont="1" applyFill="1" applyBorder="1" applyAlignment="1">
      <alignment/>
    </xf>
    <xf numFmtId="2" fontId="4" fillId="0" borderId="69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/>
    </xf>
    <xf numFmtId="2" fontId="4" fillId="0" borderId="7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56" xfId="0" applyFont="1" applyBorder="1" applyAlignment="1">
      <alignment/>
    </xf>
    <xf numFmtId="0" fontId="4" fillId="0" borderId="71" xfId="0" applyFont="1" applyBorder="1" applyAlignment="1">
      <alignment/>
    </xf>
    <xf numFmtId="2" fontId="4" fillId="0" borderId="71" xfId="0" applyNumberFormat="1" applyFont="1" applyBorder="1" applyAlignment="1">
      <alignment/>
    </xf>
    <xf numFmtId="2" fontId="4" fillId="0" borderId="71" xfId="0" applyNumberFormat="1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/>
    </xf>
    <xf numFmtId="0" fontId="4" fillId="0" borderId="7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72" fontId="4" fillId="0" borderId="71" xfId="0" applyNumberFormat="1" applyFont="1" applyBorder="1" applyAlignment="1">
      <alignment horizontal="center"/>
    </xf>
    <xf numFmtId="172" fontId="4" fillId="0" borderId="71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9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48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1" fontId="2" fillId="33" borderId="2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view="pageBreakPreview" zoomScaleSheetLayoutView="100" zoomScalePageLayoutView="0" workbookViewId="0" topLeftCell="A1">
      <selection activeCell="L15" sqref="L15"/>
    </sheetView>
  </sheetViews>
  <sheetFormatPr defaultColWidth="9.00390625" defaultRowHeight="12.75" outlineLevelRow="1"/>
  <cols>
    <col min="1" max="1" width="3.75390625" style="1" customWidth="1"/>
    <col min="2" max="2" width="6.625" style="2" customWidth="1"/>
    <col min="3" max="3" width="11.875" style="1" customWidth="1"/>
    <col min="4" max="4" width="10.75390625" style="1" customWidth="1"/>
    <col min="5" max="5" width="11.25390625" style="1" customWidth="1"/>
    <col min="6" max="6" width="12.00390625" style="1" customWidth="1"/>
    <col min="7" max="7" width="10.625" style="1" customWidth="1"/>
    <col min="8" max="8" width="11.25390625" style="1" customWidth="1"/>
    <col min="9" max="16384" width="9.125" style="1" customWidth="1"/>
  </cols>
  <sheetData>
    <row r="1" spans="1:9" ht="57.75" customHeight="1">
      <c r="A1" s="164" t="s">
        <v>34</v>
      </c>
      <c r="B1" s="164"/>
      <c r="C1" s="164"/>
      <c r="D1" s="164"/>
      <c r="E1" s="164"/>
      <c r="F1" s="164"/>
      <c r="G1" s="164"/>
      <c r="H1" s="164"/>
      <c r="I1" s="164"/>
    </row>
    <row r="2" ht="8.25" customHeight="1"/>
    <row r="3" spans="8:10" ht="9.75" customHeight="1">
      <c r="H3" s="165" t="s">
        <v>51</v>
      </c>
      <c r="I3" s="165"/>
      <c r="J3" s="51"/>
    </row>
    <row r="4" spans="8:10" ht="9.75" customHeight="1">
      <c r="H4" s="165" t="s">
        <v>35</v>
      </c>
      <c r="I4" s="165"/>
      <c r="J4" s="51"/>
    </row>
    <row r="5" spans="2:6" ht="12.75">
      <c r="B5" s="166"/>
      <c r="C5" s="166"/>
      <c r="D5" s="166"/>
      <c r="E5" s="166"/>
      <c r="F5" s="52"/>
    </row>
    <row r="6" spans="2:9" ht="76.5" customHeight="1">
      <c r="B6" s="60"/>
      <c r="C6" s="60"/>
      <c r="D6" s="60"/>
      <c r="E6" s="60"/>
      <c r="F6" s="52"/>
      <c r="G6" s="171" t="s">
        <v>43</v>
      </c>
      <c r="H6" s="171"/>
      <c r="I6" s="171"/>
    </row>
    <row r="7" spans="2:6" ht="15.75" customHeight="1">
      <c r="B7" s="170" t="s">
        <v>36</v>
      </c>
      <c r="C7" s="170"/>
      <c r="D7" s="170"/>
      <c r="E7" s="170"/>
      <c r="F7" s="53"/>
    </row>
    <row r="8" spans="2:6" ht="22.5" customHeight="1">
      <c r="B8" s="172"/>
      <c r="C8" s="172"/>
      <c r="D8" s="172"/>
      <c r="E8" s="172"/>
      <c r="F8" s="54"/>
    </row>
    <row r="9" spans="2:11" ht="12.75">
      <c r="B9" s="170" t="s">
        <v>37</v>
      </c>
      <c r="C9" s="170"/>
      <c r="D9" s="170"/>
      <c r="E9" s="170"/>
      <c r="F9" s="55"/>
      <c r="K9" s="56"/>
    </row>
    <row r="10" spans="3:6" ht="13.5" thickBot="1">
      <c r="C10" s="57"/>
      <c r="D10" s="57"/>
      <c r="E10" s="57"/>
      <c r="F10" s="57"/>
    </row>
    <row r="11" spans="1:11" ht="53.25" customHeight="1" thickBot="1">
      <c r="A11" s="149" t="s">
        <v>44</v>
      </c>
      <c r="B11" s="150"/>
      <c r="C11" s="150"/>
      <c r="D11" s="150"/>
      <c r="E11" s="150"/>
      <c r="F11" s="150"/>
      <c r="G11" s="150"/>
      <c r="H11" s="150"/>
      <c r="I11" s="151"/>
      <c r="J11" s="58"/>
      <c r="K11" s="59"/>
    </row>
    <row r="12" spans="1:7" ht="12.75">
      <c r="A12" s="59"/>
      <c r="B12" s="59"/>
      <c r="C12" s="59"/>
      <c r="D12" s="59"/>
      <c r="E12" s="59"/>
      <c r="F12" s="59"/>
      <c r="G12" s="59"/>
    </row>
    <row r="13" spans="1:7" ht="12.75">
      <c r="A13" s="59"/>
      <c r="B13" s="152" t="s">
        <v>38</v>
      </c>
      <c r="C13" s="153" t="s">
        <v>39</v>
      </c>
      <c r="D13" s="154"/>
      <c r="E13" s="167"/>
      <c r="F13" s="167"/>
      <c r="G13" s="59"/>
    </row>
    <row r="14" spans="1:7" ht="12.75">
      <c r="A14" s="59"/>
      <c r="B14" s="152"/>
      <c r="C14" s="153" t="s">
        <v>40</v>
      </c>
      <c r="D14" s="154"/>
      <c r="E14" s="167"/>
      <c r="F14" s="167"/>
      <c r="G14" s="59"/>
    </row>
    <row r="15" spans="1:7" ht="12.75">
      <c r="A15" s="59"/>
      <c r="B15" s="168" t="s">
        <v>41</v>
      </c>
      <c r="C15" s="169"/>
      <c r="D15" s="169"/>
      <c r="E15" s="167"/>
      <c r="F15" s="167"/>
      <c r="G15" s="59"/>
    </row>
    <row r="16" spans="1:7" ht="12.75">
      <c r="A16" s="59"/>
      <c r="B16" s="168" t="s">
        <v>42</v>
      </c>
      <c r="C16" s="169"/>
      <c r="D16" s="169"/>
      <c r="E16" s="167"/>
      <c r="F16" s="167"/>
      <c r="G16" s="59"/>
    </row>
    <row r="17" spans="2:8" ht="15.75">
      <c r="B17" s="35"/>
      <c r="C17" s="13"/>
      <c r="D17" s="13"/>
      <c r="E17" s="3"/>
      <c r="F17" s="37"/>
      <c r="G17" s="13"/>
      <c r="H17" s="13"/>
    </row>
    <row r="18" spans="2:6" s="8" customFormat="1" ht="11.25">
      <c r="B18" s="12"/>
      <c r="C18" s="12" t="s">
        <v>9</v>
      </c>
      <c r="E18" s="14"/>
      <c r="F18" s="27" t="s">
        <v>20</v>
      </c>
    </row>
    <row r="19" spans="2:8" ht="15">
      <c r="B19" s="36"/>
      <c r="C19" s="13"/>
      <c r="D19" s="13"/>
      <c r="E19" s="3"/>
      <c r="F19" s="13"/>
      <c r="G19" s="13"/>
      <c r="H19" s="13"/>
    </row>
    <row r="20" spans="2:8" s="8" customFormat="1" ht="15">
      <c r="B20" s="36"/>
      <c r="C20" s="13"/>
      <c r="D20" s="13"/>
      <c r="E20" s="3"/>
      <c r="F20" s="13"/>
      <c r="G20" s="13"/>
      <c r="H20" s="13"/>
    </row>
    <row r="21" spans="2:5" ht="15">
      <c r="B21" s="22"/>
      <c r="C21" s="47" t="s">
        <v>17</v>
      </c>
      <c r="D21" s="23"/>
      <c r="E21" s="23"/>
    </row>
    <row r="22" spans="2:8" s="23" customFormat="1" ht="15.75">
      <c r="B22" s="163" t="s">
        <v>18</v>
      </c>
      <c r="C22" s="163"/>
      <c r="D22" s="163"/>
      <c r="E22" s="163"/>
      <c r="F22" s="163"/>
      <c r="G22" s="163"/>
      <c r="H22" s="163"/>
    </row>
    <row r="23" spans="2:8" s="23" customFormat="1" ht="15">
      <c r="B23" s="174" t="s">
        <v>12</v>
      </c>
      <c r="C23" s="174"/>
      <c r="D23" s="174"/>
      <c r="E23" s="174"/>
      <c r="F23" s="174"/>
      <c r="G23" s="174"/>
      <c r="H23" s="174"/>
    </row>
    <row r="24" spans="2:8" s="23" customFormat="1" ht="15">
      <c r="B24" s="174" t="s">
        <v>25</v>
      </c>
      <c r="C24" s="174"/>
      <c r="D24" s="174"/>
      <c r="E24" s="174"/>
      <c r="F24" s="174"/>
      <c r="G24" s="174"/>
      <c r="H24" s="174"/>
    </row>
    <row r="25" spans="2:8" s="23" customFormat="1" ht="15">
      <c r="B25" s="22"/>
      <c r="C25" s="34"/>
      <c r="F25" s="38"/>
      <c r="G25" s="26"/>
      <c r="H25" s="25"/>
    </row>
    <row r="26" spans="2:8" s="6" customFormat="1" ht="12.75" customHeight="1">
      <c r="B26" s="155" t="s">
        <v>2</v>
      </c>
      <c r="C26" s="158" t="s">
        <v>3</v>
      </c>
      <c r="D26" s="159"/>
      <c r="E26" s="160"/>
      <c r="F26" s="158" t="s">
        <v>4</v>
      </c>
      <c r="G26" s="159"/>
      <c r="H26" s="159"/>
    </row>
    <row r="27" spans="2:8" s="6" customFormat="1" ht="12">
      <c r="B27" s="156"/>
      <c r="C27" s="19" t="s">
        <v>26</v>
      </c>
      <c r="D27" s="6" t="s">
        <v>27</v>
      </c>
      <c r="E27" s="20"/>
      <c r="F27" s="19" t="s">
        <v>26</v>
      </c>
      <c r="G27" s="6" t="s">
        <v>28</v>
      </c>
      <c r="H27" s="20"/>
    </row>
    <row r="28" spans="2:8" s="6" customFormat="1" ht="12">
      <c r="B28" s="156"/>
      <c r="C28" s="29" t="s">
        <v>16</v>
      </c>
      <c r="D28" s="19"/>
      <c r="E28" s="39"/>
      <c r="F28" s="30" t="s">
        <v>16</v>
      </c>
      <c r="G28" s="31"/>
      <c r="H28" s="40"/>
    </row>
    <row r="29" spans="2:8" s="12" customFormat="1" ht="33.75">
      <c r="B29" s="157"/>
      <c r="C29" s="9" t="s">
        <v>13</v>
      </c>
      <c r="D29" s="10" t="s">
        <v>14</v>
      </c>
      <c r="E29" s="10" t="s">
        <v>15</v>
      </c>
      <c r="F29" s="9" t="s">
        <v>13</v>
      </c>
      <c r="G29" s="10" t="s">
        <v>14</v>
      </c>
      <c r="H29" s="10" t="s">
        <v>15</v>
      </c>
    </row>
    <row r="30" spans="2:8" s="8" customFormat="1" ht="11.25">
      <c r="B30" s="7">
        <v>1</v>
      </c>
      <c r="C30" s="7">
        <v>2</v>
      </c>
      <c r="D30" s="7">
        <v>3</v>
      </c>
      <c r="E30" s="7">
        <v>4</v>
      </c>
      <c r="F30" s="7">
        <v>5</v>
      </c>
      <c r="G30" s="7">
        <v>6</v>
      </c>
      <c r="H30" s="7">
        <v>7</v>
      </c>
    </row>
    <row r="31" spans="2:8" s="8" customFormat="1" ht="11.25" outlineLevel="1">
      <c r="B31" s="7">
        <v>0</v>
      </c>
      <c r="C31" s="7"/>
      <c r="D31" s="7"/>
      <c r="E31" s="7"/>
      <c r="F31" s="7"/>
      <c r="G31" s="7"/>
      <c r="H31" s="7"/>
    </row>
    <row r="32" spans="2:8" ht="12.75" outlineLevel="1">
      <c r="B32" s="5">
        <v>1</v>
      </c>
      <c r="C32" s="4"/>
      <c r="D32" s="4"/>
      <c r="E32" s="4"/>
      <c r="F32" s="4"/>
      <c r="G32" s="4"/>
      <c r="H32" s="4"/>
    </row>
    <row r="33" spans="2:8" ht="12.75" outlineLevel="1">
      <c r="B33" s="5">
        <v>2</v>
      </c>
      <c r="C33" s="4"/>
      <c r="D33" s="4"/>
      <c r="E33" s="4"/>
      <c r="F33" s="4"/>
      <c r="G33" s="4"/>
      <c r="H33" s="4"/>
    </row>
    <row r="34" spans="2:8" ht="12.75" outlineLevel="1">
      <c r="B34" s="5">
        <v>3</v>
      </c>
      <c r="C34" s="4"/>
      <c r="D34" s="4"/>
      <c r="E34" s="4"/>
      <c r="F34" s="4"/>
      <c r="G34" s="4"/>
      <c r="H34" s="4"/>
    </row>
    <row r="35" spans="2:8" ht="12.75" outlineLevel="1">
      <c r="B35" s="5">
        <v>4</v>
      </c>
      <c r="C35" s="4"/>
      <c r="D35" s="4"/>
      <c r="E35" s="4"/>
      <c r="F35" s="4"/>
      <c r="G35" s="4"/>
      <c r="H35" s="4"/>
    </row>
    <row r="36" spans="2:8" ht="12.75" outlineLevel="1">
      <c r="B36" s="5">
        <v>5</v>
      </c>
      <c r="C36" s="4"/>
      <c r="D36" s="4"/>
      <c r="E36" s="4"/>
      <c r="F36" s="4"/>
      <c r="G36" s="4"/>
      <c r="H36" s="4"/>
    </row>
    <row r="37" spans="2:8" ht="12.75" outlineLevel="1">
      <c r="B37" s="5">
        <v>6</v>
      </c>
      <c r="C37" s="4"/>
      <c r="D37" s="4"/>
      <c r="E37" s="4"/>
      <c r="F37" s="4"/>
      <c r="G37" s="4"/>
      <c r="H37" s="4"/>
    </row>
    <row r="38" spans="2:8" ht="12.75" outlineLevel="1">
      <c r="B38" s="5">
        <v>7</v>
      </c>
      <c r="C38" s="4"/>
      <c r="D38" s="4"/>
      <c r="E38" s="4"/>
      <c r="F38" s="4"/>
      <c r="G38" s="4"/>
      <c r="H38" s="4"/>
    </row>
    <row r="39" spans="2:8" ht="12.75" outlineLevel="1">
      <c r="B39" s="5">
        <v>8</v>
      </c>
      <c r="C39" s="4"/>
      <c r="D39" s="4"/>
      <c r="E39" s="4"/>
      <c r="F39" s="4"/>
      <c r="G39" s="4"/>
      <c r="H39" s="4"/>
    </row>
    <row r="40" spans="2:8" ht="12.75" outlineLevel="1">
      <c r="B40" s="5">
        <v>9</v>
      </c>
      <c r="C40" s="4"/>
      <c r="D40" s="4"/>
      <c r="E40" s="4"/>
      <c r="F40" s="4"/>
      <c r="G40" s="4"/>
      <c r="H40" s="4"/>
    </row>
    <row r="41" spans="2:8" ht="12.75" outlineLevel="1">
      <c r="B41" s="5">
        <v>10</v>
      </c>
      <c r="C41" s="4"/>
      <c r="D41" s="4"/>
      <c r="E41" s="4"/>
      <c r="F41" s="4"/>
      <c r="G41" s="4"/>
      <c r="H41" s="4"/>
    </row>
    <row r="42" spans="2:8" ht="12.75" outlineLevel="1">
      <c r="B42" s="5">
        <v>11</v>
      </c>
      <c r="C42" s="4"/>
      <c r="D42" s="4"/>
      <c r="E42" s="4"/>
      <c r="F42" s="4"/>
      <c r="G42" s="4"/>
      <c r="H42" s="4"/>
    </row>
    <row r="43" spans="2:8" ht="12.75" outlineLevel="1">
      <c r="B43" s="5">
        <v>12</v>
      </c>
      <c r="C43" s="4"/>
      <c r="D43" s="4"/>
      <c r="E43" s="4"/>
      <c r="F43" s="4"/>
      <c r="G43" s="4"/>
      <c r="H43" s="4"/>
    </row>
    <row r="44" spans="2:8" ht="12.75" outlineLevel="1">
      <c r="B44" s="5">
        <v>13</v>
      </c>
      <c r="C44" s="4"/>
      <c r="D44" s="4"/>
      <c r="E44" s="4"/>
      <c r="F44" s="4"/>
      <c r="G44" s="4"/>
      <c r="H44" s="4"/>
    </row>
    <row r="45" spans="2:8" ht="12.75" outlineLevel="1">
      <c r="B45" s="5">
        <v>14</v>
      </c>
      <c r="C45" s="4"/>
      <c r="D45" s="4"/>
      <c r="E45" s="4"/>
      <c r="F45" s="4"/>
      <c r="G45" s="4"/>
      <c r="H45" s="4"/>
    </row>
    <row r="46" spans="2:8" ht="12.75" outlineLevel="1">
      <c r="B46" s="5">
        <v>15</v>
      </c>
      <c r="C46" s="4"/>
      <c r="D46" s="4"/>
      <c r="E46" s="4"/>
      <c r="F46" s="4"/>
      <c r="G46" s="4"/>
      <c r="H46" s="4"/>
    </row>
    <row r="47" spans="2:8" ht="12.75" outlineLevel="1">
      <c r="B47" s="5">
        <v>16</v>
      </c>
      <c r="C47" s="4"/>
      <c r="D47" s="4"/>
      <c r="E47" s="4"/>
      <c r="F47" s="4"/>
      <c r="G47" s="4"/>
      <c r="H47" s="4"/>
    </row>
    <row r="48" spans="2:8" ht="12.75" outlineLevel="1">
      <c r="B48" s="5">
        <v>17</v>
      </c>
      <c r="C48" s="4"/>
      <c r="D48" s="4"/>
      <c r="E48" s="4"/>
      <c r="F48" s="4"/>
      <c r="G48" s="4"/>
      <c r="H48" s="4"/>
    </row>
    <row r="49" spans="2:8" ht="12.75" outlineLevel="1">
      <c r="B49" s="5">
        <v>18</v>
      </c>
      <c r="C49" s="4"/>
      <c r="D49" s="4"/>
      <c r="E49" s="4"/>
      <c r="F49" s="4"/>
      <c r="G49" s="4"/>
      <c r="H49" s="4"/>
    </row>
    <row r="50" spans="2:8" ht="12.75" outlineLevel="1">
      <c r="B50" s="5">
        <v>19</v>
      </c>
      <c r="C50" s="4"/>
      <c r="D50" s="4"/>
      <c r="E50" s="4"/>
      <c r="F50" s="4"/>
      <c r="G50" s="4"/>
      <c r="H50" s="4"/>
    </row>
    <row r="51" spans="2:8" ht="12.75" outlineLevel="1">
      <c r="B51" s="5">
        <v>20</v>
      </c>
      <c r="C51" s="4"/>
      <c r="D51" s="4"/>
      <c r="E51" s="4"/>
      <c r="F51" s="4"/>
      <c r="G51" s="4"/>
      <c r="H51" s="4"/>
    </row>
    <row r="52" spans="2:8" ht="12.75" outlineLevel="1">
      <c r="B52" s="5">
        <v>21</v>
      </c>
      <c r="C52" s="4"/>
      <c r="D52" s="4"/>
      <c r="E52" s="4"/>
      <c r="F52" s="4"/>
      <c r="G52" s="4"/>
      <c r="H52" s="4"/>
    </row>
    <row r="53" spans="2:8" ht="12.75" outlineLevel="1">
      <c r="B53" s="5">
        <v>22</v>
      </c>
      <c r="C53" s="4"/>
      <c r="D53" s="4"/>
      <c r="E53" s="4"/>
      <c r="F53" s="4"/>
      <c r="G53" s="4"/>
      <c r="H53" s="4"/>
    </row>
    <row r="54" spans="2:8" ht="12.75" outlineLevel="1">
      <c r="B54" s="5">
        <v>23</v>
      </c>
      <c r="C54" s="4"/>
      <c r="D54" s="4"/>
      <c r="E54" s="4"/>
      <c r="F54" s="4"/>
      <c r="G54" s="4"/>
      <c r="H54" s="4"/>
    </row>
    <row r="55" spans="2:8" ht="12.75" outlineLevel="1">
      <c r="B55" s="5">
        <v>24</v>
      </c>
      <c r="C55" s="4"/>
      <c r="D55" s="4"/>
      <c r="E55" s="4"/>
      <c r="F55" s="4"/>
      <c r="G55" s="4"/>
      <c r="H55" s="4"/>
    </row>
    <row r="56" spans="2:8" ht="12.75">
      <c r="B56" s="5" t="s">
        <v>7</v>
      </c>
      <c r="C56" s="4"/>
      <c r="D56" s="4"/>
      <c r="E56" s="4"/>
      <c r="F56" s="4"/>
      <c r="G56" s="4"/>
      <c r="H56" s="4"/>
    </row>
    <row r="57" spans="2:8" ht="12.75">
      <c r="B57" s="41"/>
      <c r="C57" s="3"/>
      <c r="D57" s="3"/>
      <c r="E57" s="3"/>
      <c r="F57" s="3"/>
      <c r="G57" s="3"/>
      <c r="H57" s="3"/>
    </row>
    <row r="58" ht="12.75">
      <c r="B58" s="15" t="s">
        <v>33</v>
      </c>
    </row>
    <row r="59" ht="12.75">
      <c r="B59" s="49" t="s">
        <v>32</v>
      </c>
    </row>
    <row r="60" ht="12.75">
      <c r="B60" s="50" t="s">
        <v>31</v>
      </c>
    </row>
    <row r="61" ht="12.75">
      <c r="B61" s="32"/>
    </row>
    <row r="62" ht="12.75">
      <c r="B62" s="15" t="s">
        <v>10</v>
      </c>
    </row>
    <row r="64" spans="2:8" ht="15.75">
      <c r="B64" s="35"/>
      <c r="C64" s="13"/>
      <c r="D64" s="13"/>
      <c r="E64" s="13"/>
      <c r="G64" s="37"/>
      <c r="H64" s="13"/>
    </row>
    <row r="65" spans="2:7" s="8" customFormat="1" ht="9.75" customHeight="1">
      <c r="B65" s="12"/>
      <c r="C65" s="17" t="s">
        <v>9</v>
      </c>
      <c r="G65" s="48" t="s">
        <v>20</v>
      </c>
    </row>
    <row r="66" spans="2:8" ht="15.75">
      <c r="B66" s="36"/>
      <c r="C66" s="13"/>
      <c r="D66" s="13"/>
      <c r="E66" s="13"/>
      <c r="G66" s="37"/>
      <c r="H66" s="13"/>
    </row>
    <row r="67" spans="2:8" s="8" customFormat="1" ht="15">
      <c r="B67" s="36"/>
      <c r="C67" s="13"/>
      <c r="D67" s="13"/>
      <c r="E67" s="13"/>
      <c r="G67" s="13"/>
      <c r="H67" s="13"/>
    </row>
    <row r="68" spans="2:5" ht="11.25" customHeight="1">
      <c r="B68" s="22"/>
      <c r="C68" s="33" t="s">
        <v>17</v>
      </c>
      <c r="D68" s="23"/>
      <c r="E68" s="23"/>
    </row>
    <row r="69" spans="2:5" ht="11.25" customHeight="1">
      <c r="B69" s="22"/>
      <c r="C69" s="33"/>
      <c r="D69" s="23"/>
      <c r="E69" s="23"/>
    </row>
    <row r="70" spans="2:8" ht="15.75">
      <c r="B70" s="163" t="s">
        <v>21</v>
      </c>
      <c r="C70" s="163"/>
      <c r="D70" s="163"/>
      <c r="E70" s="163"/>
      <c r="F70" s="163"/>
      <c r="G70" s="163"/>
      <c r="H70" s="163"/>
    </row>
    <row r="71" spans="2:8" s="23" customFormat="1" ht="15">
      <c r="B71" s="175" t="s">
        <v>22</v>
      </c>
      <c r="C71" s="175"/>
      <c r="D71" s="175"/>
      <c r="E71" s="175"/>
      <c r="F71" s="175"/>
      <c r="G71" s="175"/>
      <c r="H71" s="175"/>
    </row>
    <row r="72" spans="2:8" s="23" customFormat="1" ht="15">
      <c r="B72" s="174" t="s">
        <v>29</v>
      </c>
      <c r="C72" s="174"/>
      <c r="D72" s="174"/>
      <c r="E72" s="174"/>
      <c r="F72" s="174"/>
      <c r="G72" s="174"/>
      <c r="H72" s="174"/>
    </row>
    <row r="73" spans="2:8" s="23" customFormat="1" ht="15">
      <c r="B73" s="36"/>
      <c r="C73" s="24"/>
      <c r="D73" s="24"/>
      <c r="F73" s="38"/>
      <c r="G73" s="26"/>
      <c r="H73" s="25"/>
    </row>
    <row r="74" spans="2:6" s="8" customFormat="1" ht="8.25" customHeight="1">
      <c r="B74" s="12"/>
      <c r="C74" s="12" t="s">
        <v>23</v>
      </c>
      <c r="E74" s="14"/>
      <c r="F74" s="28"/>
    </row>
    <row r="75" spans="2:6" s="8" customFormat="1" ht="11.25">
      <c r="B75" s="12"/>
      <c r="C75" s="16"/>
      <c r="E75" s="14"/>
      <c r="F75" s="28"/>
    </row>
    <row r="76" spans="2:8" s="6" customFormat="1" ht="12.75">
      <c r="B76" s="155" t="s">
        <v>2</v>
      </c>
      <c r="C76" s="158" t="s">
        <v>3</v>
      </c>
      <c r="D76" s="173"/>
      <c r="E76" s="173"/>
      <c r="F76" s="158" t="s">
        <v>4</v>
      </c>
      <c r="G76" s="173"/>
      <c r="H76" s="173"/>
    </row>
    <row r="77" spans="2:8" s="6" customFormat="1" ht="12">
      <c r="B77" s="156"/>
      <c r="C77" s="18"/>
      <c r="D77" s="19" t="s">
        <v>26</v>
      </c>
      <c r="E77" s="20"/>
      <c r="F77" s="18"/>
      <c r="G77" s="19" t="s">
        <v>26</v>
      </c>
      <c r="H77" s="20"/>
    </row>
    <row r="78" spans="2:8" s="6" customFormat="1" ht="12">
      <c r="B78" s="156"/>
      <c r="C78" s="29" t="s">
        <v>30</v>
      </c>
      <c r="D78" s="19"/>
      <c r="E78" s="20"/>
      <c r="F78" s="29" t="s">
        <v>30</v>
      </c>
      <c r="G78" s="19"/>
      <c r="H78" s="20"/>
    </row>
    <row r="79" spans="2:8" s="12" customFormat="1" ht="35.25" customHeight="1">
      <c r="B79" s="176"/>
      <c r="C79" s="9" t="s">
        <v>13</v>
      </c>
      <c r="D79" s="10" t="s">
        <v>14</v>
      </c>
      <c r="E79" s="10" t="s">
        <v>15</v>
      </c>
      <c r="F79" s="9" t="s">
        <v>13</v>
      </c>
      <c r="G79" s="10" t="s">
        <v>14</v>
      </c>
      <c r="H79" s="10" t="s">
        <v>15</v>
      </c>
    </row>
    <row r="80" spans="2:8" s="8" customFormat="1" ht="11.25">
      <c r="B80" s="7">
        <v>1</v>
      </c>
      <c r="C80" s="7">
        <v>2</v>
      </c>
      <c r="D80" s="7">
        <v>3</v>
      </c>
      <c r="E80" s="7">
        <v>4</v>
      </c>
      <c r="F80" s="7">
        <v>5</v>
      </c>
      <c r="G80" s="7">
        <v>6</v>
      </c>
      <c r="H80" s="7">
        <v>7</v>
      </c>
    </row>
    <row r="81" spans="2:8" s="8" customFormat="1" ht="11.25">
      <c r="B81" s="7">
        <v>0</v>
      </c>
      <c r="C81" s="7"/>
      <c r="D81" s="7"/>
      <c r="E81" s="7"/>
      <c r="F81" s="7"/>
      <c r="G81" s="7"/>
      <c r="H81" s="7"/>
    </row>
    <row r="82" spans="2:8" ht="12.75" outlineLevel="1">
      <c r="B82" s="5">
        <v>1</v>
      </c>
      <c r="C82" s="7"/>
      <c r="D82" s="4"/>
      <c r="E82" s="4"/>
      <c r="F82" s="7"/>
      <c r="G82" s="4"/>
      <c r="H82" s="4"/>
    </row>
    <row r="83" spans="2:8" ht="12.75" outlineLevel="1">
      <c r="B83" s="5">
        <v>2</v>
      </c>
      <c r="C83" s="7"/>
      <c r="D83" s="4"/>
      <c r="E83" s="4"/>
      <c r="F83" s="7"/>
      <c r="G83" s="4"/>
      <c r="H83" s="4"/>
    </row>
    <row r="84" spans="2:8" ht="12.75" outlineLevel="1">
      <c r="B84" s="5">
        <v>3</v>
      </c>
      <c r="C84" s="7"/>
      <c r="D84" s="4"/>
      <c r="E84" s="4"/>
      <c r="F84" s="7"/>
      <c r="G84" s="4"/>
      <c r="H84" s="4"/>
    </row>
    <row r="85" spans="2:8" ht="12.75" outlineLevel="1">
      <c r="B85" s="5">
        <v>4</v>
      </c>
      <c r="C85" s="7"/>
      <c r="D85" s="4"/>
      <c r="E85" s="4"/>
      <c r="F85" s="7"/>
      <c r="G85" s="4"/>
      <c r="H85" s="4"/>
    </row>
    <row r="86" spans="2:8" ht="12.75" outlineLevel="1">
      <c r="B86" s="5">
        <v>5</v>
      </c>
      <c r="C86" s="7"/>
      <c r="D86" s="4"/>
      <c r="E86" s="4"/>
      <c r="F86" s="7"/>
      <c r="G86" s="4"/>
      <c r="H86" s="4"/>
    </row>
    <row r="87" spans="2:8" ht="12.75" outlineLevel="1">
      <c r="B87" s="5">
        <v>6</v>
      </c>
      <c r="C87" s="7"/>
      <c r="D87" s="4"/>
      <c r="E87" s="4"/>
      <c r="F87" s="7"/>
      <c r="G87" s="4"/>
      <c r="H87" s="4"/>
    </row>
    <row r="88" spans="2:8" ht="12.75" outlineLevel="1">
      <c r="B88" s="5">
        <v>7</v>
      </c>
      <c r="C88" s="7"/>
      <c r="D88" s="4"/>
      <c r="E88" s="4"/>
      <c r="F88" s="7"/>
      <c r="G88" s="4"/>
      <c r="H88" s="4"/>
    </row>
    <row r="89" spans="2:8" ht="12.75" outlineLevel="1">
      <c r="B89" s="5">
        <v>8</v>
      </c>
      <c r="C89" s="7"/>
      <c r="D89" s="4"/>
      <c r="E89" s="4"/>
      <c r="F89" s="7"/>
      <c r="G89" s="4"/>
      <c r="H89" s="4"/>
    </row>
    <row r="90" spans="2:8" ht="12.75" outlineLevel="1">
      <c r="B90" s="5">
        <v>9</v>
      </c>
      <c r="C90" s="7"/>
      <c r="D90" s="4"/>
      <c r="E90" s="4"/>
      <c r="F90" s="7"/>
      <c r="G90" s="4"/>
      <c r="H90" s="4"/>
    </row>
    <row r="91" spans="2:8" ht="12.75" outlineLevel="1">
      <c r="B91" s="5">
        <v>10</v>
      </c>
      <c r="C91" s="7"/>
      <c r="D91" s="4"/>
      <c r="E91" s="4"/>
      <c r="F91" s="7"/>
      <c r="G91" s="4"/>
      <c r="H91" s="4"/>
    </row>
    <row r="92" spans="2:8" ht="12.75" outlineLevel="1">
      <c r="B92" s="5">
        <v>11</v>
      </c>
      <c r="C92" s="7"/>
      <c r="D92" s="4"/>
      <c r="E92" s="4"/>
      <c r="F92" s="7"/>
      <c r="G92" s="4"/>
      <c r="H92" s="4"/>
    </row>
    <row r="93" spans="2:8" ht="12.75" outlineLevel="1">
      <c r="B93" s="5">
        <v>12</v>
      </c>
      <c r="C93" s="7"/>
      <c r="D93" s="4"/>
      <c r="E93" s="4"/>
      <c r="F93" s="7"/>
      <c r="G93" s="4"/>
      <c r="H93" s="4"/>
    </row>
    <row r="94" spans="2:8" ht="12.75" outlineLevel="1">
      <c r="B94" s="5">
        <v>13</v>
      </c>
      <c r="C94" s="7"/>
      <c r="D94" s="4"/>
      <c r="E94" s="4"/>
      <c r="F94" s="7"/>
      <c r="G94" s="4"/>
      <c r="H94" s="4"/>
    </row>
    <row r="95" spans="2:8" ht="12.75" outlineLevel="1">
      <c r="B95" s="5">
        <v>14</v>
      </c>
      <c r="C95" s="7"/>
      <c r="D95" s="4"/>
      <c r="E95" s="4"/>
      <c r="F95" s="7"/>
      <c r="G95" s="4"/>
      <c r="H95" s="4"/>
    </row>
    <row r="96" spans="2:8" ht="12.75" outlineLevel="1">
      <c r="B96" s="5">
        <v>15</v>
      </c>
      <c r="C96" s="7"/>
      <c r="D96" s="4"/>
      <c r="E96" s="4"/>
      <c r="F96" s="7"/>
      <c r="G96" s="4"/>
      <c r="H96" s="4"/>
    </row>
    <row r="97" spans="2:8" ht="12.75" outlineLevel="1">
      <c r="B97" s="5">
        <v>16</v>
      </c>
      <c r="C97" s="7"/>
      <c r="D97" s="4"/>
      <c r="E97" s="4"/>
      <c r="F97" s="7"/>
      <c r="G97" s="4"/>
      <c r="H97" s="4"/>
    </row>
    <row r="98" spans="2:8" ht="12.75" outlineLevel="1">
      <c r="B98" s="5">
        <v>17</v>
      </c>
      <c r="C98" s="7"/>
      <c r="D98" s="4"/>
      <c r="E98" s="4"/>
      <c r="F98" s="7"/>
      <c r="G98" s="4"/>
      <c r="H98" s="4"/>
    </row>
    <row r="99" spans="2:8" ht="12.75" outlineLevel="1">
      <c r="B99" s="5">
        <v>18</v>
      </c>
      <c r="C99" s="7"/>
      <c r="D99" s="4"/>
      <c r="E99" s="4"/>
      <c r="F99" s="7"/>
      <c r="G99" s="4"/>
      <c r="H99" s="4"/>
    </row>
    <row r="100" spans="2:8" ht="12.75" outlineLevel="1">
      <c r="B100" s="5">
        <v>19</v>
      </c>
      <c r="C100" s="7"/>
      <c r="D100" s="4"/>
      <c r="E100" s="4"/>
      <c r="F100" s="7"/>
      <c r="G100" s="4"/>
      <c r="H100" s="4"/>
    </row>
    <row r="101" spans="2:8" ht="12.75" outlineLevel="1">
      <c r="B101" s="5">
        <v>20</v>
      </c>
      <c r="C101" s="7"/>
      <c r="D101" s="4"/>
      <c r="E101" s="4"/>
      <c r="F101" s="7"/>
      <c r="G101" s="4"/>
      <c r="H101" s="4"/>
    </row>
    <row r="102" spans="2:8" ht="12.75" outlineLevel="1">
      <c r="B102" s="5">
        <v>21</v>
      </c>
      <c r="C102" s="7"/>
      <c r="D102" s="4"/>
      <c r="E102" s="4"/>
      <c r="F102" s="7"/>
      <c r="G102" s="4"/>
      <c r="H102" s="4"/>
    </row>
    <row r="103" spans="2:8" ht="12.75" outlineLevel="1">
      <c r="B103" s="5">
        <v>22</v>
      </c>
      <c r="C103" s="7"/>
      <c r="D103" s="4"/>
      <c r="E103" s="4"/>
      <c r="F103" s="7"/>
      <c r="G103" s="4"/>
      <c r="H103" s="4"/>
    </row>
    <row r="104" spans="2:8" ht="12.75" outlineLevel="1">
      <c r="B104" s="5">
        <v>23</v>
      </c>
      <c r="C104" s="7"/>
      <c r="D104" s="4"/>
      <c r="E104" s="4"/>
      <c r="F104" s="7"/>
      <c r="G104" s="4"/>
      <c r="H104" s="4"/>
    </row>
    <row r="105" spans="2:8" ht="12.75" outlineLevel="1">
      <c r="B105" s="5">
        <v>24</v>
      </c>
      <c r="C105" s="7"/>
      <c r="D105" s="4"/>
      <c r="E105" s="4"/>
      <c r="F105" s="7"/>
      <c r="G105" s="4"/>
      <c r="H105" s="4"/>
    </row>
    <row r="106" spans="2:8" ht="12.75">
      <c r="B106" s="5" t="s">
        <v>7</v>
      </c>
      <c r="C106" s="4"/>
      <c r="D106" s="4"/>
      <c r="E106" s="4"/>
      <c r="F106" s="4"/>
      <c r="G106" s="4"/>
      <c r="H106" s="4"/>
    </row>
    <row r="108" ht="12.75">
      <c r="B108" s="15" t="s">
        <v>33</v>
      </c>
    </row>
    <row r="109" ht="12.75">
      <c r="B109" s="49" t="s">
        <v>32</v>
      </c>
    </row>
    <row r="110" spans="2:7" ht="12.75">
      <c r="B110" s="50" t="s">
        <v>31</v>
      </c>
      <c r="G110" s="15"/>
    </row>
    <row r="111" ht="12.75">
      <c r="B111" s="32"/>
    </row>
    <row r="112" ht="12.75">
      <c r="B112" s="15" t="s">
        <v>10</v>
      </c>
    </row>
    <row r="114" ht="12.75">
      <c r="H114" s="13"/>
    </row>
    <row r="115" ht="15.75">
      <c r="E115" s="21" t="s">
        <v>19</v>
      </c>
    </row>
    <row r="117" spans="2:7" s="23" customFormat="1" ht="15">
      <c r="B117" s="22"/>
      <c r="C117" s="23" t="s">
        <v>8</v>
      </c>
      <c r="E117" s="24"/>
      <c r="F117" s="42"/>
      <c r="G117" s="22"/>
    </row>
    <row r="118" spans="2:7" s="23" customFormat="1" ht="15">
      <c r="B118" s="22"/>
      <c r="E118" s="25"/>
      <c r="F118" s="25"/>
      <c r="G118" s="22"/>
    </row>
    <row r="119" spans="2:8" s="23" customFormat="1" ht="15">
      <c r="B119" s="22"/>
      <c r="C119" s="23" t="s">
        <v>11</v>
      </c>
      <c r="E119" s="25"/>
      <c r="F119" s="38"/>
      <c r="G119" s="26"/>
      <c r="H119" s="25"/>
    </row>
    <row r="120" spans="2:6" s="8" customFormat="1" ht="11.25">
      <c r="B120" s="12"/>
      <c r="E120" s="14"/>
      <c r="F120" s="28" t="s">
        <v>9</v>
      </c>
    </row>
    <row r="121" spans="2:7" s="8" customFormat="1" ht="11.25">
      <c r="B121" s="12"/>
      <c r="E121" s="14"/>
      <c r="F121" s="14"/>
      <c r="G121" s="12"/>
    </row>
    <row r="123" spans="2:8" s="6" customFormat="1" ht="12">
      <c r="B123" s="161" t="s">
        <v>2</v>
      </c>
      <c r="C123" s="45"/>
      <c r="D123" s="46" t="s">
        <v>3</v>
      </c>
      <c r="E123" s="45"/>
      <c r="F123" s="45"/>
      <c r="G123" s="46" t="s">
        <v>4</v>
      </c>
      <c r="H123" s="45"/>
    </row>
    <row r="124" spans="2:11" s="12" customFormat="1" ht="78.75">
      <c r="B124" s="162"/>
      <c r="C124" s="10" t="s">
        <v>0</v>
      </c>
      <c r="D124" s="10" t="s">
        <v>1</v>
      </c>
      <c r="E124" s="10" t="s">
        <v>5</v>
      </c>
      <c r="F124" s="10" t="s">
        <v>0</v>
      </c>
      <c r="G124" s="10" t="s">
        <v>1</v>
      </c>
      <c r="H124" s="10" t="s">
        <v>6</v>
      </c>
      <c r="I124" s="11"/>
      <c r="J124" s="11"/>
      <c r="K124" s="11"/>
    </row>
    <row r="125" spans="2:8" s="8" customFormat="1" ht="11.25">
      <c r="B125" s="7">
        <v>1</v>
      </c>
      <c r="C125" s="7">
        <v>2</v>
      </c>
      <c r="D125" s="7">
        <v>3</v>
      </c>
      <c r="E125" s="7">
        <v>4</v>
      </c>
      <c r="F125" s="7">
        <v>5</v>
      </c>
      <c r="G125" s="7">
        <v>6</v>
      </c>
      <c r="H125" s="7">
        <v>7</v>
      </c>
    </row>
    <row r="126" spans="2:8" ht="18" customHeight="1">
      <c r="B126" s="5">
        <v>1</v>
      </c>
      <c r="C126" s="43"/>
      <c r="D126" s="43"/>
      <c r="E126" s="43"/>
      <c r="F126" s="43"/>
      <c r="G126" s="43"/>
      <c r="H126" s="43"/>
    </row>
    <row r="127" spans="2:8" ht="18" customHeight="1">
      <c r="B127" s="5">
        <v>2</v>
      </c>
      <c r="C127" s="43"/>
      <c r="D127" s="43"/>
      <c r="E127" s="43"/>
      <c r="F127" s="43"/>
      <c r="G127" s="43"/>
      <c r="H127" s="43"/>
    </row>
    <row r="128" spans="2:8" ht="18" customHeight="1">
      <c r="B128" s="5">
        <v>3</v>
      </c>
      <c r="C128" s="43"/>
      <c r="D128" s="43"/>
      <c r="E128" s="43"/>
      <c r="F128" s="43"/>
      <c r="G128" s="43"/>
      <c r="H128" s="43"/>
    </row>
    <row r="129" spans="2:8" ht="18" customHeight="1">
      <c r="B129" s="5">
        <v>4</v>
      </c>
      <c r="C129" s="43"/>
      <c r="D129" s="43"/>
      <c r="E129" s="43"/>
      <c r="F129" s="43"/>
      <c r="G129" s="43"/>
      <c r="H129" s="43"/>
    </row>
    <row r="130" spans="2:8" ht="18" customHeight="1">
      <c r="B130" s="5">
        <v>5</v>
      </c>
      <c r="C130" s="43"/>
      <c r="D130" s="43"/>
      <c r="E130" s="43"/>
      <c r="F130" s="43"/>
      <c r="G130" s="43"/>
      <c r="H130" s="43"/>
    </row>
    <row r="131" spans="2:8" ht="18" customHeight="1">
      <c r="B131" s="5">
        <v>6</v>
      </c>
      <c r="C131" s="43"/>
      <c r="D131" s="43"/>
      <c r="E131" s="43"/>
      <c r="F131" s="43"/>
      <c r="G131" s="43"/>
      <c r="H131" s="43"/>
    </row>
    <row r="132" spans="2:8" ht="18" customHeight="1">
      <c r="B132" s="5">
        <v>7</v>
      </c>
      <c r="C132" s="43"/>
      <c r="D132" s="43"/>
      <c r="E132" s="43"/>
      <c r="F132" s="43"/>
      <c r="G132" s="43"/>
      <c r="H132" s="43"/>
    </row>
    <row r="133" spans="2:8" ht="18" customHeight="1">
      <c r="B133" s="5">
        <v>8</v>
      </c>
      <c r="C133" s="43"/>
      <c r="D133" s="43"/>
      <c r="E133" s="43"/>
      <c r="F133" s="43"/>
      <c r="G133" s="43"/>
      <c r="H133" s="43"/>
    </row>
    <row r="134" spans="2:8" ht="18" customHeight="1">
      <c r="B134" s="5">
        <v>9</v>
      </c>
      <c r="C134" s="43"/>
      <c r="D134" s="43"/>
      <c r="E134" s="43"/>
      <c r="F134" s="43"/>
      <c r="G134" s="43"/>
      <c r="H134" s="43"/>
    </row>
    <row r="135" spans="2:8" ht="18" customHeight="1">
      <c r="B135" s="5">
        <v>10</v>
      </c>
      <c r="C135" s="43"/>
      <c r="D135" s="43"/>
      <c r="E135" s="43"/>
      <c r="F135" s="43"/>
      <c r="G135" s="43"/>
      <c r="H135" s="43"/>
    </row>
    <row r="136" spans="2:8" ht="18" customHeight="1">
      <c r="B136" s="5">
        <v>11</v>
      </c>
      <c r="C136" s="43"/>
      <c r="D136" s="43"/>
      <c r="E136" s="43"/>
      <c r="F136" s="43"/>
      <c r="G136" s="43"/>
      <c r="H136" s="43"/>
    </row>
    <row r="137" spans="2:8" ht="18" customHeight="1">
      <c r="B137" s="5">
        <v>12</v>
      </c>
      <c r="C137" s="43"/>
      <c r="D137" s="43"/>
      <c r="E137" s="43"/>
      <c r="F137" s="43"/>
      <c r="G137" s="43"/>
      <c r="H137" s="43"/>
    </row>
    <row r="138" spans="2:8" ht="18" customHeight="1">
      <c r="B138" s="5">
        <v>13</v>
      </c>
      <c r="C138" s="43"/>
      <c r="D138" s="43"/>
      <c r="E138" s="43"/>
      <c r="F138" s="43"/>
      <c r="G138" s="43"/>
      <c r="H138" s="43"/>
    </row>
    <row r="139" spans="2:8" ht="18" customHeight="1">
      <c r="B139" s="5">
        <v>14</v>
      </c>
      <c r="C139" s="43"/>
      <c r="D139" s="43"/>
      <c r="E139" s="43"/>
      <c r="F139" s="43"/>
      <c r="G139" s="43"/>
      <c r="H139" s="43"/>
    </row>
    <row r="140" spans="2:8" ht="18" customHeight="1">
      <c r="B140" s="5">
        <v>15</v>
      </c>
      <c r="C140" s="43"/>
      <c r="D140" s="43"/>
      <c r="E140" s="43"/>
      <c r="F140" s="43"/>
      <c r="G140" s="43"/>
      <c r="H140" s="43"/>
    </row>
    <row r="141" spans="2:8" ht="18" customHeight="1">
      <c r="B141" s="5">
        <v>16</v>
      </c>
      <c r="C141" s="43"/>
      <c r="D141" s="43"/>
      <c r="E141" s="43"/>
      <c r="F141" s="43"/>
      <c r="G141" s="43"/>
      <c r="H141" s="43"/>
    </row>
    <row r="142" spans="2:8" ht="18" customHeight="1">
      <c r="B142" s="5">
        <v>17</v>
      </c>
      <c r="C142" s="43"/>
      <c r="D142" s="43"/>
      <c r="E142" s="43"/>
      <c r="F142" s="43"/>
      <c r="G142" s="43"/>
      <c r="H142" s="43"/>
    </row>
    <row r="143" spans="2:8" ht="18" customHeight="1">
      <c r="B143" s="5">
        <v>18</v>
      </c>
      <c r="C143" s="43"/>
      <c r="D143" s="43"/>
      <c r="E143" s="43"/>
      <c r="F143" s="43"/>
      <c r="G143" s="43"/>
      <c r="H143" s="43"/>
    </row>
    <row r="144" spans="2:8" ht="18" customHeight="1">
      <c r="B144" s="5">
        <v>19</v>
      </c>
      <c r="C144" s="43"/>
      <c r="D144" s="43"/>
      <c r="E144" s="43"/>
      <c r="F144" s="43"/>
      <c r="G144" s="43"/>
      <c r="H144" s="43"/>
    </row>
    <row r="145" spans="2:8" ht="18" customHeight="1">
      <c r="B145" s="5">
        <v>20</v>
      </c>
      <c r="C145" s="43"/>
      <c r="D145" s="43"/>
      <c r="E145" s="43"/>
      <c r="F145" s="43"/>
      <c r="G145" s="43"/>
      <c r="H145" s="43"/>
    </row>
    <row r="146" spans="2:8" ht="18" customHeight="1">
      <c r="B146" s="5">
        <v>21</v>
      </c>
      <c r="C146" s="43"/>
      <c r="D146" s="43"/>
      <c r="E146" s="43"/>
      <c r="F146" s="43"/>
      <c r="G146" s="43"/>
      <c r="H146" s="43"/>
    </row>
    <row r="147" spans="2:8" ht="18" customHeight="1">
      <c r="B147" s="5">
        <v>22</v>
      </c>
      <c r="C147" s="43"/>
      <c r="D147" s="43"/>
      <c r="E147" s="43"/>
      <c r="F147" s="43"/>
      <c r="G147" s="43"/>
      <c r="H147" s="43"/>
    </row>
    <row r="148" spans="2:8" ht="18" customHeight="1">
      <c r="B148" s="5">
        <v>23</v>
      </c>
      <c r="C148" s="43"/>
      <c r="D148" s="43"/>
      <c r="E148" s="43"/>
      <c r="F148" s="43"/>
      <c r="G148" s="43"/>
      <c r="H148" s="43"/>
    </row>
    <row r="149" spans="2:8" ht="18" customHeight="1">
      <c r="B149" s="5">
        <v>24</v>
      </c>
      <c r="C149" s="43"/>
      <c r="D149" s="43"/>
      <c r="E149" s="43"/>
      <c r="F149" s="43"/>
      <c r="G149" s="43"/>
      <c r="H149" s="43"/>
    </row>
    <row r="150" spans="2:8" ht="18" customHeight="1">
      <c r="B150" s="5" t="s">
        <v>7</v>
      </c>
      <c r="C150" s="43"/>
      <c r="D150" s="43"/>
      <c r="E150" s="43"/>
      <c r="F150" s="43"/>
      <c r="G150" s="43"/>
      <c r="H150" s="43"/>
    </row>
    <row r="151" spans="2:8" ht="18" customHeight="1">
      <c r="B151" s="41"/>
      <c r="C151" s="44"/>
      <c r="D151" s="44"/>
      <c r="E151" s="44"/>
      <c r="F151" s="44"/>
      <c r="G151" s="44"/>
      <c r="H151" s="44"/>
    </row>
    <row r="152" ht="12.75">
      <c r="D152" s="15" t="s">
        <v>10</v>
      </c>
    </row>
    <row r="153" ht="12.75">
      <c r="F153" s="15" t="s">
        <v>24</v>
      </c>
    </row>
    <row r="155" spans="4:10" ht="12.75">
      <c r="D155" s="147" t="s">
        <v>45</v>
      </c>
      <c r="E155" s="147"/>
      <c r="F155" s="147"/>
      <c r="G155" s="148" t="s">
        <v>49</v>
      </c>
      <c r="H155" s="148"/>
      <c r="I155" s="148"/>
      <c r="J155" s="148"/>
    </row>
    <row r="156" spans="4:10" ht="12.75">
      <c r="D156" s="147" t="s">
        <v>46</v>
      </c>
      <c r="E156" s="147"/>
      <c r="F156" s="147"/>
      <c r="G156" s="148" t="s">
        <v>50</v>
      </c>
      <c r="H156" s="148"/>
      <c r="I156" s="148"/>
      <c r="J156" s="148"/>
    </row>
    <row r="157" spans="4:10" ht="12.75">
      <c r="D157" s="147" t="s">
        <v>47</v>
      </c>
      <c r="E157" s="147"/>
      <c r="F157" s="147"/>
      <c r="G157" s="148" t="s">
        <v>48</v>
      </c>
      <c r="H157" s="148"/>
      <c r="I157" s="148"/>
      <c r="J157" s="148"/>
    </row>
  </sheetData>
  <sheetProtection/>
  <mergeCells count="37">
    <mergeCell ref="C76:E76"/>
    <mergeCell ref="F76:H76"/>
    <mergeCell ref="B16:D16"/>
    <mergeCell ref="E16:F16"/>
    <mergeCell ref="B22:H22"/>
    <mergeCell ref="B23:H23"/>
    <mergeCell ref="B24:H24"/>
    <mergeCell ref="B71:H71"/>
    <mergeCell ref="B72:H72"/>
    <mergeCell ref="B76:B79"/>
    <mergeCell ref="E14:F14"/>
    <mergeCell ref="B15:D15"/>
    <mergeCell ref="E15:F15"/>
    <mergeCell ref="B7:E7"/>
    <mergeCell ref="G6:I6"/>
    <mergeCell ref="B8:E8"/>
    <mergeCell ref="B9:E9"/>
    <mergeCell ref="C26:E26"/>
    <mergeCell ref="F26:H26"/>
    <mergeCell ref="B123:B124"/>
    <mergeCell ref="B70:H70"/>
    <mergeCell ref="A1:I1"/>
    <mergeCell ref="H3:I3"/>
    <mergeCell ref="H4:I4"/>
    <mergeCell ref="B5:E5"/>
    <mergeCell ref="E13:F13"/>
    <mergeCell ref="C14:D14"/>
    <mergeCell ref="D156:F156"/>
    <mergeCell ref="G156:J156"/>
    <mergeCell ref="D157:F157"/>
    <mergeCell ref="G157:J157"/>
    <mergeCell ref="A11:I11"/>
    <mergeCell ref="B13:B14"/>
    <mergeCell ref="C13:D13"/>
    <mergeCell ref="D155:F155"/>
    <mergeCell ref="G155:J155"/>
    <mergeCell ref="B26:B29"/>
  </mergeCells>
  <printOptions/>
  <pageMargins left="0.7874015748031497" right="0.7874015748031497" top="0.3937007874015748" bottom="0.3937007874015748" header="0.2755905511811024" footer="0.2755905511811024"/>
  <pageSetup horizontalDpi="600" verticalDpi="600" orientation="portrait" paperSize="9" scale="83" r:id="rId1"/>
  <rowBreaks count="1" manualBreakCount="1">
    <brk id="11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Z833"/>
  <sheetViews>
    <sheetView tabSelected="1" zoomScalePageLayoutView="0" workbookViewId="0" topLeftCell="A59">
      <selection activeCell="M829" sqref="M829"/>
    </sheetView>
  </sheetViews>
  <sheetFormatPr defaultColWidth="9.00390625" defaultRowHeight="12.75"/>
  <cols>
    <col min="3" max="3" width="11.75390625" style="0" customWidth="1"/>
    <col min="4" max="5" width="12.25390625" style="0" customWidth="1"/>
    <col min="6" max="6" width="11.375" style="0" customWidth="1"/>
  </cols>
  <sheetData>
    <row r="2" spans="1:9" ht="54" customHeight="1">
      <c r="A2" s="164" t="s">
        <v>34</v>
      </c>
      <c r="B2" s="164"/>
      <c r="C2" s="164"/>
      <c r="D2" s="164"/>
      <c r="E2" s="164"/>
      <c r="F2" s="164"/>
      <c r="G2" s="164"/>
      <c r="H2" s="164"/>
      <c r="I2" s="164"/>
    </row>
    <row r="4" spans="8:9" ht="12.75">
      <c r="H4" s="165" t="s">
        <v>51</v>
      </c>
      <c r="I4" s="165"/>
    </row>
    <row r="5" spans="8:9" ht="12.75">
      <c r="H5" s="165" t="s">
        <v>35</v>
      </c>
      <c r="I5" s="165"/>
    </row>
    <row r="6" spans="13:17" ht="12.75">
      <c r="M6" s="166"/>
      <c r="N6" s="166"/>
      <c r="O6" s="166"/>
      <c r="P6" s="166"/>
      <c r="Q6" s="52"/>
    </row>
    <row r="7" spans="2:17" ht="77.25" customHeight="1">
      <c r="B7" s="172" t="s">
        <v>52</v>
      </c>
      <c r="C7" s="172"/>
      <c r="D7" s="172"/>
      <c r="E7" s="172"/>
      <c r="F7" s="52"/>
      <c r="G7" s="171" t="s">
        <v>43</v>
      </c>
      <c r="H7" s="171"/>
      <c r="I7" s="171"/>
      <c r="M7" s="60"/>
      <c r="N7" s="60"/>
      <c r="O7" s="60"/>
      <c r="P7" s="60"/>
      <c r="Q7" s="52"/>
    </row>
    <row r="8" spans="2:17" ht="14.25" customHeight="1">
      <c r="B8" s="170" t="s">
        <v>36</v>
      </c>
      <c r="C8" s="170"/>
      <c r="D8" s="170"/>
      <c r="E8" s="170"/>
      <c r="F8" s="53"/>
      <c r="G8" s="1"/>
      <c r="H8" s="1"/>
      <c r="I8" s="1"/>
      <c r="M8" s="60"/>
      <c r="N8" s="60"/>
      <c r="O8" s="60"/>
      <c r="P8" s="60"/>
      <c r="Q8" s="52"/>
    </row>
    <row r="9" spans="2:17" ht="12.75">
      <c r="B9" s="172" t="s">
        <v>53</v>
      </c>
      <c r="C9" s="172"/>
      <c r="D9" s="172"/>
      <c r="E9" s="172"/>
      <c r="F9" s="54"/>
      <c r="M9" s="60"/>
      <c r="N9" s="60"/>
      <c r="O9" s="60"/>
      <c r="P9" s="60"/>
      <c r="Q9" s="52"/>
    </row>
    <row r="10" spans="2:17" ht="12.75">
      <c r="B10" s="170" t="s">
        <v>37</v>
      </c>
      <c r="C10" s="170"/>
      <c r="D10" s="170"/>
      <c r="E10" s="170"/>
      <c r="F10" s="55"/>
      <c r="M10" s="60"/>
      <c r="N10" s="60"/>
      <c r="O10" s="60"/>
      <c r="P10" s="60"/>
      <c r="Q10" s="52"/>
    </row>
    <row r="11" spans="3:17" ht="13.5" thickBot="1">
      <c r="C11" s="57"/>
      <c r="D11" s="57"/>
      <c r="E11" s="57"/>
      <c r="F11" s="57"/>
      <c r="M11" s="60"/>
      <c r="N11" s="60"/>
      <c r="O11" s="60"/>
      <c r="P11" s="60"/>
      <c r="Q11" s="52"/>
    </row>
    <row r="12" spans="1:17" ht="13.5" thickBot="1">
      <c r="A12" s="149" t="s">
        <v>44</v>
      </c>
      <c r="B12" s="150"/>
      <c r="C12" s="150"/>
      <c r="D12" s="150"/>
      <c r="E12" s="150"/>
      <c r="F12" s="150"/>
      <c r="G12" s="150"/>
      <c r="H12" s="150"/>
      <c r="I12" s="151"/>
      <c r="M12" s="60"/>
      <c r="N12" s="60"/>
      <c r="O12" s="60"/>
      <c r="P12" s="60"/>
      <c r="Q12" s="52"/>
    </row>
    <row r="13" spans="1:17" ht="12.75">
      <c r="A13" s="59"/>
      <c r="B13" s="59"/>
      <c r="C13" s="59"/>
      <c r="D13" s="59"/>
      <c r="E13" s="59"/>
      <c r="F13" s="59"/>
      <c r="G13" s="59"/>
      <c r="M13" s="60"/>
      <c r="N13" s="60"/>
      <c r="O13" s="60"/>
      <c r="P13" s="60"/>
      <c r="Q13" s="52"/>
    </row>
    <row r="14" spans="1:17" ht="12.75">
      <c r="A14" s="59"/>
      <c r="B14" s="152" t="s">
        <v>38</v>
      </c>
      <c r="C14" s="153" t="s">
        <v>39</v>
      </c>
      <c r="D14" s="154"/>
      <c r="E14" s="167"/>
      <c r="F14" s="167"/>
      <c r="G14" s="59"/>
      <c r="M14" s="60"/>
      <c r="N14" s="60"/>
      <c r="O14" s="60"/>
      <c r="P14" s="60"/>
      <c r="Q14" s="52"/>
    </row>
    <row r="15" spans="1:17" ht="12.75">
      <c r="A15" s="59"/>
      <c r="B15" s="152"/>
      <c r="C15" s="153" t="s">
        <v>40</v>
      </c>
      <c r="D15" s="154"/>
      <c r="E15" s="167"/>
      <c r="F15" s="167"/>
      <c r="G15" s="59"/>
      <c r="M15" s="60"/>
      <c r="N15" s="60"/>
      <c r="O15" s="60"/>
      <c r="P15" s="60"/>
      <c r="Q15" s="52"/>
    </row>
    <row r="16" spans="1:17" ht="12.75">
      <c r="A16" s="59"/>
      <c r="B16" s="168" t="s">
        <v>41</v>
      </c>
      <c r="C16" s="169"/>
      <c r="D16" s="169"/>
      <c r="E16" s="167"/>
      <c r="F16" s="167"/>
      <c r="G16" s="59"/>
      <c r="M16" s="60"/>
      <c r="N16" s="60"/>
      <c r="O16" s="60"/>
      <c r="P16" s="60"/>
      <c r="Q16" s="52"/>
    </row>
    <row r="17" spans="1:17" ht="12.75">
      <c r="A17" s="59"/>
      <c r="B17" s="168" t="s">
        <v>42</v>
      </c>
      <c r="C17" s="169"/>
      <c r="D17" s="169"/>
      <c r="E17" s="199" t="s">
        <v>126</v>
      </c>
      <c r="F17" s="167"/>
      <c r="G17" s="59"/>
      <c r="M17" s="60"/>
      <c r="N17" s="60"/>
      <c r="O17" s="60"/>
      <c r="P17" s="60"/>
      <c r="Q17" s="52"/>
    </row>
    <row r="18" spans="1:17" ht="42.75" customHeight="1">
      <c r="A18" s="1"/>
      <c r="B18" s="35" t="s">
        <v>54</v>
      </c>
      <c r="C18" s="13"/>
      <c r="D18" s="13"/>
      <c r="E18" s="3"/>
      <c r="F18" s="37" t="s">
        <v>55</v>
      </c>
      <c r="G18" s="13"/>
      <c r="H18" s="13"/>
      <c r="I18" s="1"/>
      <c r="M18" s="200"/>
      <c r="N18" s="200"/>
      <c r="O18" s="60"/>
      <c r="P18" s="60"/>
      <c r="Q18" s="52"/>
    </row>
    <row r="19" spans="1:17" ht="12.75">
      <c r="A19" s="8"/>
      <c r="B19" s="12"/>
      <c r="C19" s="12" t="s">
        <v>9</v>
      </c>
      <c r="D19" s="8"/>
      <c r="E19" s="14"/>
      <c r="F19" s="27" t="s">
        <v>20</v>
      </c>
      <c r="G19" s="8"/>
      <c r="H19" s="8"/>
      <c r="I19" s="8"/>
      <c r="M19" s="200"/>
      <c r="N19" s="200"/>
      <c r="O19" s="60"/>
      <c r="P19" s="60"/>
      <c r="Q19" s="52"/>
    </row>
    <row r="20" spans="1:17" ht="15">
      <c r="A20" s="1"/>
      <c r="B20" s="36" t="s">
        <v>56</v>
      </c>
      <c r="C20" s="13"/>
      <c r="D20" s="13"/>
      <c r="E20" s="3"/>
      <c r="F20" s="13" t="s">
        <v>57</v>
      </c>
      <c r="G20" s="13"/>
      <c r="H20" s="13"/>
      <c r="I20" s="1"/>
      <c r="M20" s="200"/>
      <c r="N20" s="200"/>
      <c r="O20" s="60"/>
      <c r="P20" s="60"/>
      <c r="Q20" s="52"/>
    </row>
    <row r="21" spans="1:17" ht="15">
      <c r="A21" s="8"/>
      <c r="B21" s="36"/>
      <c r="C21" s="13"/>
      <c r="D21" s="13"/>
      <c r="E21" s="3"/>
      <c r="F21" s="13"/>
      <c r="G21" s="13"/>
      <c r="H21" s="13"/>
      <c r="I21" s="8"/>
      <c r="M21" s="200"/>
      <c r="N21" s="200"/>
      <c r="O21" s="60"/>
      <c r="P21" s="60"/>
      <c r="Q21" s="52"/>
    </row>
    <row r="22" spans="1:17" ht="15">
      <c r="A22" s="1"/>
      <c r="B22" s="22"/>
      <c r="C22" s="47" t="s">
        <v>17</v>
      </c>
      <c r="D22" s="23"/>
      <c r="E22" s="23"/>
      <c r="F22" s="1"/>
      <c r="G22" s="1"/>
      <c r="H22" s="1"/>
      <c r="I22" s="1"/>
      <c r="M22" s="184"/>
      <c r="N22" s="184"/>
      <c r="O22" s="60"/>
      <c r="P22" s="60"/>
      <c r="Q22" s="52"/>
    </row>
    <row r="23" spans="1:12" ht="29.25" customHeight="1">
      <c r="A23" s="177" t="s">
        <v>58</v>
      </c>
      <c r="B23" s="177"/>
      <c r="C23" s="177"/>
      <c r="D23" s="177"/>
      <c r="E23" s="177"/>
      <c r="F23" s="177"/>
      <c r="G23" s="177"/>
      <c r="H23" s="177"/>
      <c r="I23" s="177"/>
      <c r="J23" s="177"/>
      <c r="L23" s="23"/>
    </row>
    <row r="24" spans="1:19" ht="18" customHeight="1">
      <c r="A24" s="179" t="s">
        <v>12</v>
      </c>
      <c r="B24" s="179"/>
      <c r="C24" s="179"/>
      <c r="D24" s="179"/>
      <c r="E24" s="179"/>
      <c r="F24" s="179"/>
      <c r="G24" s="179"/>
      <c r="H24" s="179"/>
      <c r="I24" s="179"/>
      <c r="J24" s="179"/>
      <c r="K24" s="63"/>
      <c r="L24" s="23"/>
      <c r="M24" s="61"/>
      <c r="N24" s="61"/>
      <c r="O24" s="61"/>
      <c r="P24" s="61"/>
      <c r="Q24" s="61"/>
      <c r="R24" s="61"/>
      <c r="S24" s="61"/>
    </row>
    <row r="25" spans="1:19" ht="15.75" customHeight="1">
      <c r="A25" s="179" t="s">
        <v>127</v>
      </c>
      <c r="B25" s="179"/>
      <c r="C25" s="179"/>
      <c r="D25" s="179"/>
      <c r="E25" s="179"/>
      <c r="F25" s="179"/>
      <c r="G25" s="179"/>
      <c r="H25" s="179"/>
      <c r="I25" s="179"/>
      <c r="J25" s="179"/>
      <c r="K25" s="63"/>
      <c r="L25" s="23"/>
      <c r="M25" s="61"/>
      <c r="N25" s="61"/>
      <c r="O25" s="61"/>
      <c r="P25" s="61"/>
      <c r="Q25" s="61"/>
      <c r="R25" s="61"/>
      <c r="S25" s="61"/>
    </row>
    <row r="26" spans="1:19" ht="15.75" customHeight="1" thickBo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3"/>
      <c r="L26" s="23"/>
      <c r="M26" s="61"/>
      <c r="N26" s="61"/>
      <c r="O26" s="61"/>
      <c r="P26" s="61"/>
      <c r="Q26" s="61"/>
      <c r="R26" s="61"/>
      <c r="S26" s="61"/>
    </row>
    <row r="27" spans="1:19" ht="15.75" thickBot="1">
      <c r="A27" s="201" t="s">
        <v>59</v>
      </c>
      <c r="B27" s="202" t="s">
        <v>60</v>
      </c>
      <c r="C27" s="203"/>
      <c r="D27" s="204"/>
      <c r="E27" s="204"/>
      <c r="F27" s="204"/>
      <c r="G27" s="204"/>
      <c r="H27" s="205"/>
      <c r="I27" s="205"/>
      <c r="J27" s="206"/>
      <c r="K27" s="63"/>
      <c r="L27" s="23"/>
      <c r="M27" s="174"/>
      <c r="N27" s="174"/>
      <c r="O27" s="174"/>
      <c r="P27" s="174"/>
      <c r="Q27" s="174"/>
      <c r="R27" s="174"/>
      <c r="S27" s="174"/>
    </row>
    <row r="28" spans="1:19" ht="15.75" customHeight="1">
      <c r="A28" s="207"/>
      <c r="B28" s="208" t="s">
        <v>61</v>
      </c>
      <c r="C28" s="209"/>
      <c r="D28" s="210"/>
      <c r="E28" s="209" t="s">
        <v>62</v>
      </c>
      <c r="F28" s="209"/>
      <c r="G28" s="209"/>
      <c r="H28" s="211" t="s">
        <v>63</v>
      </c>
      <c r="I28" s="211"/>
      <c r="J28" s="212"/>
      <c r="K28" s="63"/>
      <c r="L28" s="23"/>
      <c r="M28" s="174"/>
      <c r="N28" s="174"/>
      <c r="O28" s="174"/>
      <c r="P28" s="174"/>
      <c r="Q28" s="174"/>
      <c r="R28" s="174"/>
      <c r="S28" s="174"/>
    </row>
    <row r="29" spans="1:19" ht="15.75" thickBot="1">
      <c r="A29" s="207"/>
      <c r="B29" s="213"/>
      <c r="C29" s="214"/>
      <c r="D29" s="215"/>
      <c r="E29" s="214"/>
      <c r="F29" s="214"/>
      <c r="G29" s="214"/>
      <c r="H29" s="216" t="s">
        <v>64</v>
      </c>
      <c r="I29" s="217"/>
      <c r="J29" s="218"/>
      <c r="K29" s="63"/>
      <c r="L29" s="23"/>
      <c r="M29" s="22"/>
      <c r="N29" s="22"/>
      <c r="O29" s="22"/>
      <c r="P29" s="22"/>
      <c r="Q29" s="22"/>
      <c r="R29" s="22"/>
      <c r="S29" s="22"/>
    </row>
    <row r="30" spans="1:11" ht="34.5" thickBot="1">
      <c r="A30" s="219"/>
      <c r="B30" s="220" t="s">
        <v>13</v>
      </c>
      <c r="C30" s="221" t="s">
        <v>14</v>
      </c>
      <c r="D30" s="222" t="s">
        <v>15</v>
      </c>
      <c r="E30" s="221" t="s">
        <v>13</v>
      </c>
      <c r="F30" s="221" t="s">
        <v>14</v>
      </c>
      <c r="G30" s="221" t="s">
        <v>15</v>
      </c>
      <c r="H30" s="223" t="s">
        <v>13</v>
      </c>
      <c r="I30" s="221" t="s">
        <v>14</v>
      </c>
      <c r="J30" s="224" t="s">
        <v>15</v>
      </c>
      <c r="K30" s="63"/>
    </row>
    <row r="31" spans="1:12" ht="12.75">
      <c r="A31" s="225">
        <v>0</v>
      </c>
      <c r="B31" s="226">
        <v>803957</v>
      </c>
      <c r="C31" s="227"/>
      <c r="D31" s="228"/>
      <c r="E31" s="227">
        <v>83861233</v>
      </c>
      <c r="F31" s="227"/>
      <c r="G31" s="229"/>
      <c r="H31" s="230">
        <v>23230</v>
      </c>
      <c r="I31" s="231"/>
      <c r="J31" s="232"/>
      <c r="K31" s="63"/>
      <c r="L31" s="146"/>
    </row>
    <row r="32" spans="1:12" ht="12.75">
      <c r="A32" s="233">
        <v>1</v>
      </c>
      <c r="B32" s="234">
        <f>B31+C32</f>
        <v>805375</v>
      </c>
      <c r="C32" s="235">
        <f>D32</f>
        <v>1418</v>
      </c>
      <c r="D32" s="236">
        <v>1418</v>
      </c>
      <c r="E32" s="237">
        <f>E31+F32</f>
        <v>83862543</v>
      </c>
      <c r="F32" s="238">
        <f>G32</f>
        <v>1310</v>
      </c>
      <c r="G32" s="239">
        <v>1310</v>
      </c>
      <c r="H32" s="230">
        <f>H31+I32</f>
        <v>23247</v>
      </c>
      <c r="I32" s="230">
        <f>J32/1</f>
        <v>17</v>
      </c>
      <c r="J32" s="240">
        <v>17</v>
      </c>
      <c r="K32" s="63"/>
      <c r="L32" s="146"/>
    </row>
    <row r="33" spans="1:12" ht="12.75">
      <c r="A33" s="233">
        <v>2</v>
      </c>
      <c r="B33" s="234">
        <f aca="true" t="shared" si="0" ref="B33:B55">B32+C33</f>
        <v>807527</v>
      </c>
      <c r="C33" s="235">
        <f aca="true" t="shared" si="1" ref="C33:C55">D33</f>
        <v>2152</v>
      </c>
      <c r="D33" s="236">
        <v>2152</v>
      </c>
      <c r="E33" s="237">
        <f aca="true" t="shared" si="2" ref="E33:E55">E32+F33</f>
        <v>83864359</v>
      </c>
      <c r="F33" s="238">
        <f aca="true" t="shared" si="3" ref="F33:F55">G33</f>
        <v>1816</v>
      </c>
      <c r="G33" s="239">
        <v>1816</v>
      </c>
      <c r="H33" s="230">
        <f aca="true" t="shared" si="4" ref="H33:H55">H32+I33</f>
        <v>23265</v>
      </c>
      <c r="I33" s="230">
        <f aca="true" t="shared" si="5" ref="I33:I55">J33/1</f>
        <v>18</v>
      </c>
      <c r="J33" s="240">
        <v>18</v>
      </c>
      <c r="K33" s="63"/>
      <c r="L33" s="146"/>
    </row>
    <row r="34" spans="1:12" ht="12.75">
      <c r="A34" s="233">
        <v>3</v>
      </c>
      <c r="B34" s="234">
        <f t="shared" si="0"/>
        <v>808819</v>
      </c>
      <c r="C34" s="235">
        <f t="shared" si="1"/>
        <v>1292</v>
      </c>
      <c r="D34" s="236">
        <v>1292</v>
      </c>
      <c r="E34" s="237">
        <f t="shared" si="2"/>
        <v>83865759</v>
      </c>
      <c r="F34" s="238">
        <f t="shared" si="3"/>
        <v>1400</v>
      </c>
      <c r="G34" s="239">
        <v>1400</v>
      </c>
      <c r="H34" s="230">
        <f t="shared" si="4"/>
        <v>23282</v>
      </c>
      <c r="I34" s="230">
        <f t="shared" si="5"/>
        <v>17</v>
      </c>
      <c r="J34" s="240">
        <v>17</v>
      </c>
      <c r="K34" s="63"/>
      <c r="L34" s="146"/>
    </row>
    <row r="35" spans="1:12" ht="12.75">
      <c r="A35" s="233">
        <v>4</v>
      </c>
      <c r="B35" s="234">
        <f t="shared" si="0"/>
        <v>810155</v>
      </c>
      <c r="C35" s="235">
        <f t="shared" si="1"/>
        <v>1336</v>
      </c>
      <c r="D35" s="236">
        <v>1336</v>
      </c>
      <c r="E35" s="237">
        <f t="shared" si="2"/>
        <v>83867193</v>
      </c>
      <c r="F35" s="238">
        <f t="shared" si="3"/>
        <v>1434</v>
      </c>
      <c r="G35" s="239">
        <v>1434</v>
      </c>
      <c r="H35" s="230">
        <f t="shared" si="4"/>
        <v>23299</v>
      </c>
      <c r="I35" s="230">
        <f t="shared" si="5"/>
        <v>17</v>
      </c>
      <c r="J35" s="240">
        <v>17</v>
      </c>
      <c r="K35" s="63"/>
      <c r="L35" s="146"/>
    </row>
    <row r="36" spans="1:12" ht="12.75">
      <c r="A36" s="233">
        <v>5</v>
      </c>
      <c r="B36" s="234">
        <f t="shared" si="0"/>
        <v>811397</v>
      </c>
      <c r="C36" s="235">
        <f t="shared" si="1"/>
        <v>1242</v>
      </c>
      <c r="D36" s="236">
        <v>1242</v>
      </c>
      <c r="E36" s="237">
        <f t="shared" si="2"/>
        <v>83868633</v>
      </c>
      <c r="F36" s="238">
        <f t="shared" si="3"/>
        <v>1440</v>
      </c>
      <c r="G36" s="239">
        <v>1440</v>
      </c>
      <c r="H36" s="230">
        <f t="shared" si="4"/>
        <v>23316</v>
      </c>
      <c r="I36" s="230">
        <f t="shared" si="5"/>
        <v>17</v>
      </c>
      <c r="J36" s="240">
        <v>17</v>
      </c>
      <c r="K36" s="63"/>
      <c r="L36" s="146"/>
    </row>
    <row r="37" spans="1:12" ht="12.75">
      <c r="A37" s="233">
        <v>6</v>
      </c>
      <c r="B37" s="234">
        <f t="shared" si="0"/>
        <v>812979</v>
      </c>
      <c r="C37" s="235">
        <f t="shared" si="1"/>
        <v>1582</v>
      </c>
      <c r="D37" s="236">
        <v>1582</v>
      </c>
      <c r="E37" s="237">
        <f t="shared" si="2"/>
        <v>83870021</v>
      </c>
      <c r="F37" s="238">
        <f t="shared" si="3"/>
        <v>1388</v>
      </c>
      <c r="G37" s="239">
        <v>1388</v>
      </c>
      <c r="H37" s="230">
        <f t="shared" si="4"/>
        <v>23334</v>
      </c>
      <c r="I37" s="230">
        <f t="shared" si="5"/>
        <v>18</v>
      </c>
      <c r="J37" s="240">
        <v>18</v>
      </c>
      <c r="K37" s="63"/>
      <c r="L37" s="146"/>
    </row>
    <row r="38" spans="1:12" ht="12.75">
      <c r="A38" s="233">
        <v>7</v>
      </c>
      <c r="B38" s="234">
        <f t="shared" si="0"/>
        <v>815079</v>
      </c>
      <c r="C38" s="235">
        <f t="shared" si="1"/>
        <v>2100</v>
      </c>
      <c r="D38" s="236">
        <v>2100</v>
      </c>
      <c r="E38" s="237">
        <f t="shared" si="2"/>
        <v>83871399</v>
      </c>
      <c r="F38" s="238">
        <f t="shared" si="3"/>
        <v>1378</v>
      </c>
      <c r="G38" s="239">
        <v>1378</v>
      </c>
      <c r="H38" s="230">
        <f t="shared" si="4"/>
        <v>23352</v>
      </c>
      <c r="I38" s="230">
        <f t="shared" si="5"/>
        <v>18</v>
      </c>
      <c r="J38" s="240">
        <v>18</v>
      </c>
      <c r="K38" s="63"/>
      <c r="L38" s="146"/>
    </row>
    <row r="39" spans="1:12" ht="12.75">
      <c r="A39" s="233">
        <v>8</v>
      </c>
      <c r="B39" s="234">
        <f t="shared" si="0"/>
        <v>817093</v>
      </c>
      <c r="C39" s="235">
        <f t="shared" si="1"/>
        <v>2014</v>
      </c>
      <c r="D39" s="236">
        <v>2014</v>
      </c>
      <c r="E39" s="237">
        <f t="shared" si="2"/>
        <v>83872879</v>
      </c>
      <c r="F39" s="238">
        <f t="shared" si="3"/>
        <v>1480</v>
      </c>
      <c r="G39" s="239">
        <v>1480</v>
      </c>
      <c r="H39" s="230">
        <f t="shared" si="4"/>
        <v>23375</v>
      </c>
      <c r="I39" s="230">
        <f t="shared" si="5"/>
        <v>23</v>
      </c>
      <c r="J39" s="240">
        <v>23</v>
      </c>
      <c r="K39" s="63"/>
      <c r="L39" s="146"/>
    </row>
    <row r="40" spans="1:12" ht="12.75">
      <c r="A40" s="233">
        <v>9</v>
      </c>
      <c r="B40" s="234">
        <f t="shared" si="0"/>
        <v>819329</v>
      </c>
      <c r="C40" s="235">
        <f t="shared" si="1"/>
        <v>2236</v>
      </c>
      <c r="D40" s="236">
        <v>2236</v>
      </c>
      <c r="E40" s="237">
        <f t="shared" si="2"/>
        <v>83875049</v>
      </c>
      <c r="F40" s="238">
        <f t="shared" si="3"/>
        <v>2170</v>
      </c>
      <c r="G40" s="239">
        <v>2170</v>
      </c>
      <c r="H40" s="230">
        <f t="shared" si="4"/>
        <v>23403</v>
      </c>
      <c r="I40" s="230">
        <f t="shared" si="5"/>
        <v>28</v>
      </c>
      <c r="J40" s="240">
        <v>28</v>
      </c>
      <c r="K40" s="63"/>
      <c r="L40" s="146"/>
    </row>
    <row r="41" spans="1:12" ht="12.75">
      <c r="A41" s="233">
        <v>10</v>
      </c>
      <c r="B41" s="234">
        <f t="shared" si="0"/>
        <v>821699</v>
      </c>
      <c r="C41" s="235">
        <f t="shared" si="1"/>
        <v>2370</v>
      </c>
      <c r="D41" s="236">
        <v>2370</v>
      </c>
      <c r="E41" s="237">
        <f t="shared" si="2"/>
        <v>83877459</v>
      </c>
      <c r="F41" s="238">
        <f t="shared" si="3"/>
        <v>2410</v>
      </c>
      <c r="G41" s="239">
        <v>2410</v>
      </c>
      <c r="H41" s="230">
        <f t="shared" si="4"/>
        <v>23439</v>
      </c>
      <c r="I41" s="230">
        <f t="shared" si="5"/>
        <v>36</v>
      </c>
      <c r="J41" s="240">
        <v>36</v>
      </c>
      <c r="K41" s="63"/>
      <c r="L41" s="146"/>
    </row>
    <row r="42" spans="1:12" ht="12.75">
      <c r="A42" s="233">
        <v>11</v>
      </c>
      <c r="B42" s="234">
        <f t="shared" si="0"/>
        <v>824603</v>
      </c>
      <c r="C42" s="235">
        <f t="shared" si="1"/>
        <v>2904</v>
      </c>
      <c r="D42" s="236">
        <v>2904</v>
      </c>
      <c r="E42" s="237">
        <f t="shared" si="2"/>
        <v>83880427</v>
      </c>
      <c r="F42" s="238">
        <f t="shared" si="3"/>
        <v>2968</v>
      </c>
      <c r="G42" s="239">
        <v>2968</v>
      </c>
      <c r="H42" s="230">
        <f t="shared" si="4"/>
        <v>23475</v>
      </c>
      <c r="I42" s="230">
        <f t="shared" si="5"/>
        <v>36</v>
      </c>
      <c r="J42" s="240">
        <v>36</v>
      </c>
      <c r="K42" s="63"/>
      <c r="L42" s="146"/>
    </row>
    <row r="43" spans="1:12" ht="12.75">
      <c r="A43" s="233">
        <v>12</v>
      </c>
      <c r="B43" s="234">
        <f t="shared" si="0"/>
        <v>827203</v>
      </c>
      <c r="C43" s="235">
        <f t="shared" si="1"/>
        <v>2600</v>
      </c>
      <c r="D43" s="236">
        <v>2600</v>
      </c>
      <c r="E43" s="237">
        <f t="shared" si="2"/>
        <v>83882699</v>
      </c>
      <c r="F43" s="238">
        <f t="shared" si="3"/>
        <v>2272</v>
      </c>
      <c r="G43" s="239">
        <v>2272</v>
      </c>
      <c r="H43" s="230">
        <f t="shared" si="4"/>
        <v>23515</v>
      </c>
      <c r="I43" s="230">
        <f t="shared" si="5"/>
        <v>40</v>
      </c>
      <c r="J43" s="240">
        <v>40</v>
      </c>
      <c r="K43" s="63"/>
      <c r="L43" s="146"/>
    </row>
    <row r="44" spans="1:12" ht="12.75">
      <c r="A44" s="233">
        <v>13</v>
      </c>
      <c r="B44" s="234">
        <f>B43+C44</f>
        <v>829561</v>
      </c>
      <c r="C44" s="235">
        <f t="shared" si="1"/>
        <v>2358</v>
      </c>
      <c r="D44" s="236">
        <v>2358</v>
      </c>
      <c r="E44" s="237">
        <f t="shared" si="2"/>
        <v>83885777</v>
      </c>
      <c r="F44" s="238">
        <f t="shared" si="3"/>
        <v>3078</v>
      </c>
      <c r="G44" s="239">
        <v>3078</v>
      </c>
      <c r="H44" s="230">
        <f t="shared" si="4"/>
        <v>23556</v>
      </c>
      <c r="I44" s="230">
        <f t="shared" si="5"/>
        <v>41</v>
      </c>
      <c r="J44" s="240">
        <v>41</v>
      </c>
      <c r="K44" s="63"/>
      <c r="L44" s="146"/>
    </row>
    <row r="45" spans="1:12" ht="12.75">
      <c r="A45" s="233">
        <v>14</v>
      </c>
      <c r="B45" s="234">
        <f t="shared" si="0"/>
        <v>832015</v>
      </c>
      <c r="C45" s="235">
        <f t="shared" si="1"/>
        <v>2454</v>
      </c>
      <c r="D45" s="236">
        <v>2454</v>
      </c>
      <c r="E45" s="237">
        <f t="shared" si="2"/>
        <v>83888685</v>
      </c>
      <c r="F45" s="238">
        <f t="shared" si="3"/>
        <v>2908</v>
      </c>
      <c r="G45" s="239">
        <v>2908</v>
      </c>
      <c r="H45" s="230">
        <f t="shared" si="4"/>
        <v>23602</v>
      </c>
      <c r="I45" s="230">
        <f t="shared" si="5"/>
        <v>46</v>
      </c>
      <c r="J45" s="240">
        <v>46</v>
      </c>
      <c r="K45" s="63"/>
      <c r="L45" s="146"/>
    </row>
    <row r="46" spans="1:12" ht="12.75">
      <c r="A46" s="233">
        <v>15</v>
      </c>
      <c r="B46" s="234">
        <f t="shared" si="0"/>
        <v>834663</v>
      </c>
      <c r="C46" s="235">
        <f t="shared" si="1"/>
        <v>2648</v>
      </c>
      <c r="D46" s="236">
        <v>2648</v>
      </c>
      <c r="E46" s="237">
        <f t="shared" si="2"/>
        <v>83891273</v>
      </c>
      <c r="F46" s="238">
        <f t="shared" si="3"/>
        <v>2588</v>
      </c>
      <c r="G46" s="239">
        <v>2588</v>
      </c>
      <c r="H46" s="230">
        <f t="shared" si="4"/>
        <v>23649</v>
      </c>
      <c r="I46" s="230">
        <f t="shared" si="5"/>
        <v>47</v>
      </c>
      <c r="J46" s="240">
        <v>47</v>
      </c>
      <c r="K46" s="63"/>
      <c r="L46" s="146"/>
    </row>
    <row r="47" spans="1:12" ht="12.75">
      <c r="A47" s="233">
        <v>16</v>
      </c>
      <c r="B47" s="234">
        <f t="shared" si="0"/>
        <v>837019</v>
      </c>
      <c r="C47" s="235">
        <f t="shared" si="1"/>
        <v>2356</v>
      </c>
      <c r="D47" s="236">
        <v>2356</v>
      </c>
      <c r="E47" s="237">
        <f t="shared" si="2"/>
        <v>83893157</v>
      </c>
      <c r="F47" s="238">
        <f t="shared" si="3"/>
        <v>1884</v>
      </c>
      <c r="G47" s="239">
        <v>1884</v>
      </c>
      <c r="H47" s="230">
        <f t="shared" si="4"/>
        <v>23699</v>
      </c>
      <c r="I47" s="230">
        <f t="shared" si="5"/>
        <v>50</v>
      </c>
      <c r="J47" s="240">
        <v>50</v>
      </c>
      <c r="K47" s="63"/>
      <c r="L47" s="146"/>
    </row>
    <row r="48" spans="1:12" ht="12.75">
      <c r="A48" s="233">
        <v>17</v>
      </c>
      <c r="B48" s="234">
        <f t="shared" si="0"/>
        <v>839127</v>
      </c>
      <c r="C48" s="235">
        <f t="shared" si="1"/>
        <v>2108</v>
      </c>
      <c r="D48" s="236">
        <v>2108</v>
      </c>
      <c r="E48" s="237">
        <f t="shared" si="2"/>
        <v>83894923</v>
      </c>
      <c r="F48" s="238">
        <f t="shared" si="3"/>
        <v>1766</v>
      </c>
      <c r="G48" s="239">
        <v>1766</v>
      </c>
      <c r="H48" s="230">
        <f t="shared" si="4"/>
        <v>23742</v>
      </c>
      <c r="I48" s="230">
        <f t="shared" si="5"/>
        <v>43</v>
      </c>
      <c r="J48" s="240">
        <v>43</v>
      </c>
      <c r="K48" s="63"/>
      <c r="L48" s="146"/>
    </row>
    <row r="49" spans="1:12" ht="12.75">
      <c r="A49" s="233">
        <v>18</v>
      </c>
      <c r="B49" s="234">
        <f t="shared" si="0"/>
        <v>841253</v>
      </c>
      <c r="C49" s="235">
        <f t="shared" si="1"/>
        <v>2126</v>
      </c>
      <c r="D49" s="236">
        <v>2126</v>
      </c>
      <c r="E49" s="237">
        <f t="shared" si="2"/>
        <v>83896455</v>
      </c>
      <c r="F49" s="238">
        <f t="shared" si="3"/>
        <v>1532</v>
      </c>
      <c r="G49" s="239">
        <v>1532</v>
      </c>
      <c r="H49" s="230">
        <f t="shared" si="4"/>
        <v>23779</v>
      </c>
      <c r="I49" s="230">
        <f t="shared" si="5"/>
        <v>37</v>
      </c>
      <c r="J49" s="240">
        <v>37</v>
      </c>
      <c r="K49" s="63"/>
      <c r="L49" s="146"/>
    </row>
    <row r="50" spans="1:12" ht="12.75">
      <c r="A50" s="233">
        <v>19</v>
      </c>
      <c r="B50" s="234">
        <f t="shared" si="0"/>
        <v>842853</v>
      </c>
      <c r="C50" s="235">
        <f t="shared" si="1"/>
        <v>1600</v>
      </c>
      <c r="D50" s="236">
        <v>1600</v>
      </c>
      <c r="E50" s="237">
        <f t="shared" si="2"/>
        <v>83897757</v>
      </c>
      <c r="F50" s="238">
        <f t="shared" si="3"/>
        <v>1302</v>
      </c>
      <c r="G50" s="239">
        <v>1302</v>
      </c>
      <c r="H50" s="230">
        <f t="shared" si="4"/>
        <v>23814</v>
      </c>
      <c r="I50" s="230">
        <f t="shared" si="5"/>
        <v>35</v>
      </c>
      <c r="J50" s="240">
        <v>35</v>
      </c>
      <c r="K50" s="63"/>
      <c r="L50" s="146"/>
    </row>
    <row r="51" spans="1:12" ht="12.75">
      <c r="A51" s="233">
        <v>20</v>
      </c>
      <c r="B51" s="234">
        <f t="shared" si="0"/>
        <v>844247</v>
      </c>
      <c r="C51" s="235">
        <f t="shared" si="1"/>
        <v>1394</v>
      </c>
      <c r="D51" s="236">
        <v>1394</v>
      </c>
      <c r="E51" s="237">
        <f t="shared" si="2"/>
        <v>83898835</v>
      </c>
      <c r="F51" s="238">
        <f t="shared" si="3"/>
        <v>1078</v>
      </c>
      <c r="G51" s="239">
        <v>1078</v>
      </c>
      <c r="H51" s="230">
        <f t="shared" si="4"/>
        <v>23842</v>
      </c>
      <c r="I51" s="230">
        <f t="shared" si="5"/>
        <v>28</v>
      </c>
      <c r="J51" s="240">
        <v>28</v>
      </c>
      <c r="K51" s="63"/>
      <c r="L51" s="146"/>
    </row>
    <row r="52" spans="1:12" ht="12.75">
      <c r="A52" s="233">
        <v>21</v>
      </c>
      <c r="B52" s="234">
        <f t="shared" si="0"/>
        <v>845491</v>
      </c>
      <c r="C52" s="235">
        <f t="shared" si="1"/>
        <v>1244</v>
      </c>
      <c r="D52" s="236">
        <v>1244</v>
      </c>
      <c r="E52" s="237">
        <f t="shared" si="2"/>
        <v>83900011</v>
      </c>
      <c r="F52" s="238">
        <f t="shared" si="3"/>
        <v>1176</v>
      </c>
      <c r="G52" s="239">
        <v>1176</v>
      </c>
      <c r="H52" s="230">
        <f t="shared" si="4"/>
        <v>23873</v>
      </c>
      <c r="I52" s="230">
        <f t="shared" si="5"/>
        <v>31</v>
      </c>
      <c r="J52" s="240">
        <v>31</v>
      </c>
      <c r="K52" s="63"/>
      <c r="L52" s="146"/>
    </row>
    <row r="53" spans="1:12" ht="12.75">
      <c r="A53" s="233">
        <v>22</v>
      </c>
      <c r="B53" s="234">
        <f t="shared" si="0"/>
        <v>847077</v>
      </c>
      <c r="C53" s="235">
        <f t="shared" si="1"/>
        <v>1586</v>
      </c>
      <c r="D53" s="236">
        <v>1586</v>
      </c>
      <c r="E53" s="237">
        <f t="shared" si="2"/>
        <v>83902103</v>
      </c>
      <c r="F53" s="238">
        <f t="shared" si="3"/>
        <v>2092</v>
      </c>
      <c r="G53" s="239">
        <v>2092</v>
      </c>
      <c r="H53" s="230">
        <f t="shared" si="4"/>
        <v>23897</v>
      </c>
      <c r="I53" s="230">
        <f t="shared" si="5"/>
        <v>24</v>
      </c>
      <c r="J53" s="240">
        <v>24</v>
      </c>
      <c r="K53" s="63"/>
      <c r="L53" s="146"/>
    </row>
    <row r="54" spans="1:12" ht="12.75">
      <c r="A54" s="233">
        <v>23</v>
      </c>
      <c r="B54" s="234">
        <f t="shared" si="0"/>
        <v>848817</v>
      </c>
      <c r="C54" s="235">
        <f t="shared" si="1"/>
        <v>1740</v>
      </c>
      <c r="D54" s="236">
        <v>1740</v>
      </c>
      <c r="E54" s="237">
        <f t="shared" si="2"/>
        <v>83903483</v>
      </c>
      <c r="F54" s="238">
        <f t="shared" si="3"/>
        <v>1380</v>
      </c>
      <c r="G54" s="239">
        <v>1380</v>
      </c>
      <c r="H54" s="230">
        <f t="shared" si="4"/>
        <v>23917</v>
      </c>
      <c r="I54" s="230">
        <f t="shared" si="5"/>
        <v>20</v>
      </c>
      <c r="J54" s="240">
        <v>20</v>
      </c>
      <c r="K54" s="63"/>
      <c r="L54" s="146"/>
    </row>
    <row r="55" spans="1:12" ht="13.5" thickBot="1">
      <c r="A55" s="241">
        <v>24</v>
      </c>
      <c r="B55" s="242">
        <f t="shared" si="0"/>
        <v>850053</v>
      </c>
      <c r="C55" s="235">
        <f t="shared" si="1"/>
        <v>1236</v>
      </c>
      <c r="D55" s="243">
        <v>1236</v>
      </c>
      <c r="E55" s="244">
        <f t="shared" si="2"/>
        <v>83904681</v>
      </c>
      <c r="F55" s="245">
        <f t="shared" si="3"/>
        <v>1198</v>
      </c>
      <c r="G55" s="246">
        <v>1198</v>
      </c>
      <c r="H55" s="230">
        <f t="shared" si="4"/>
        <v>23936</v>
      </c>
      <c r="I55" s="230">
        <f t="shared" si="5"/>
        <v>19</v>
      </c>
      <c r="J55" s="247">
        <v>19</v>
      </c>
      <c r="K55" s="63"/>
      <c r="L55" s="146"/>
    </row>
    <row r="56" spans="1:11" ht="13.5" thickBot="1">
      <c r="A56" s="248" t="s">
        <v>7</v>
      </c>
      <c r="B56" s="249"/>
      <c r="C56" s="249"/>
      <c r="D56" s="250">
        <f>SUM(D32:D55)</f>
        <v>46096</v>
      </c>
      <c r="E56" s="251"/>
      <c r="F56" s="252"/>
      <c r="G56" s="250">
        <f>SUM(G32:G55)</f>
        <v>43448</v>
      </c>
      <c r="H56" s="253"/>
      <c r="I56" s="254"/>
      <c r="J56" s="255">
        <f>SUM(J32:J55)</f>
        <v>706</v>
      </c>
      <c r="K56" s="63"/>
    </row>
    <row r="57" spans="1:11" ht="12.75">
      <c r="A57" s="63"/>
      <c r="B57" s="64" t="s">
        <v>33</v>
      </c>
      <c r="C57" s="63"/>
      <c r="D57" s="63"/>
      <c r="E57" s="63"/>
      <c r="F57" s="63"/>
      <c r="G57" s="63"/>
      <c r="H57" s="63"/>
      <c r="I57" s="63"/>
      <c r="J57" s="63"/>
      <c r="K57" s="63"/>
    </row>
    <row r="58" spans="1:11" ht="12.75">
      <c r="A58" s="63"/>
      <c r="B58" s="65" t="s">
        <v>32</v>
      </c>
      <c r="C58" s="63"/>
      <c r="D58" s="63"/>
      <c r="E58" s="63"/>
      <c r="F58" s="63"/>
      <c r="G58" s="63"/>
      <c r="H58" s="63"/>
      <c r="I58" s="63"/>
      <c r="J58" s="63"/>
      <c r="K58" s="63"/>
    </row>
    <row r="59" spans="1:11" ht="12.75">
      <c r="A59" s="63"/>
      <c r="B59" s="66" t="s">
        <v>31</v>
      </c>
      <c r="C59" s="63"/>
      <c r="D59" s="63"/>
      <c r="E59" s="63"/>
      <c r="F59" s="63"/>
      <c r="G59" s="63"/>
      <c r="H59" s="63"/>
      <c r="I59" s="63"/>
      <c r="J59" s="63"/>
      <c r="K59" s="63"/>
    </row>
    <row r="60" spans="1:11" ht="12.75">
      <c r="A60" s="63"/>
      <c r="B60" s="67"/>
      <c r="C60" s="63"/>
      <c r="D60" s="63"/>
      <c r="E60" s="63"/>
      <c r="F60" s="63"/>
      <c r="G60" s="63"/>
      <c r="H60" s="63"/>
      <c r="I60" s="63"/>
      <c r="J60" s="63"/>
      <c r="K60" s="63"/>
    </row>
    <row r="61" spans="1:11" ht="12.75">
      <c r="A61" s="63"/>
      <c r="B61" s="64" t="s">
        <v>65</v>
      </c>
      <c r="C61" s="63"/>
      <c r="D61" s="63"/>
      <c r="E61" s="63"/>
      <c r="F61" s="63"/>
      <c r="G61" s="63"/>
      <c r="H61" s="63"/>
      <c r="I61" s="63"/>
      <c r="J61" s="63"/>
      <c r="K61" s="63"/>
    </row>
    <row r="62" spans="1:11" ht="12.75">
      <c r="A62" s="63"/>
      <c r="B62" s="68"/>
      <c r="C62" s="63"/>
      <c r="D62" s="63"/>
      <c r="E62" s="63"/>
      <c r="F62" s="63"/>
      <c r="G62" s="63"/>
      <c r="H62" s="63"/>
      <c r="I62" s="63"/>
      <c r="J62" s="63"/>
      <c r="K62" s="63"/>
    </row>
    <row r="63" spans="1:11" ht="15.75">
      <c r="A63" s="63"/>
      <c r="B63" s="35" t="s">
        <v>54</v>
      </c>
      <c r="C63" s="69"/>
      <c r="D63" s="69"/>
      <c r="E63" s="70"/>
      <c r="F63" s="37" t="s">
        <v>66</v>
      </c>
      <c r="G63" s="69"/>
      <c r="H63" s="69"/>
      <c r="I63" s="63"/>
      <c r="J63" s="63"/>
      <c r="K63" s="63"/>
    </row>
    <row r="64" spans="1:11" ht="12.75">
      <c r="A64" s="71"/>
      <c r="B64" s="72"/>
      <c r="C64" s="72" t="s">
        <v>9</v>
      </c>
      <c r="D64" s="71"/>
      <c r="E64" s="73"/>
      <c r="F64" s="74" t="s">
        <v>20</v>
      </c>
      <c r="G64" s="71"/>
      <c r="H64" s="71"/>
      <c r="I64" s="71"/>
      <c r="J64" s="63"/>
      <c r="K64" s="63"/>
    </row>
    <row r="65" spans="1:11" ht="15">
      <c r="A65" s="63"/>
      <c r="B65" s="75" t="s">
        <v>56</v>
      </c>
      <c r="C65" s="69"/>
      <c r="D65" s="69"/>
      <c r="E65" s="70"/>
      <c r="F65" s="69" t="s">
        <v>67</v>
      </c>
      <c r="G65" s="69"/>
      <c r="H65" s="69"/>
      <c r="I65" s="63"/>
      <c r="J65" s="63"/>
      <c r="K65" s="63"/>
    </row>
    <row r="66" spans="1:11" ht="15">
      <c r="A66" s="71"/>
      <c r="B66" s="75"/>
      <c r="C66" s="69"/>
      <c r="D66" s="69"/>
      <c r="E66" s="70"/>
      <c r="F66" s="69"/>
      <c r="G66" s="69"/>
      <c r="H66" s="69"/>
      <c r="I66" s="71"/>
      <c r="J66" s="63"/>
      <c r="K66" s="63"/>
    </row>
    <row r="67" spans="1:11" ht="15">
      <c r="A67" s="63"/>
      <c r="B67" s="62"/>
      <c r="C67" s="76" t="s">
        <v>17</v>
      </c>
      <c r="D67" s="77"/>
      <c r="E67" s="77"/>
      <c r="F67" s="63"/>
      <c r="G67" s="63"/>
      <c r="H67" s="63"/>
      <c r="I67" s="63"/>
      <c r="J67" s="63"/>
      <c r="K67" s="63"/>
    </row>
    <row r="68" spans="1:11" ht="12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</row>
    <row r="69" spans="1:11" ht="15.75">
      <c r="A69" s="177" t="s">
        <v>68</v>
      </c>
      <c r="B69" s="177"/>
      <c r="C69" s="177"/>
      <c r="D69" s="177"/>
      <c r="E69" s="177"/>
      <c r="F69" s="177"/>
      <c r="G69" s="177"/>
      <c r="H69" s="177"/>
      <c r="I69" s="177"/>
      <c r="J69" s="177"/>
      <c r="K69" s="63"/>
    </row>
    <row r="70" spans="1:11" ht="15">
      <c r="A70" s="179" t="s">
        <v>12</v>
      </c>
      <c r="B70" s="179"/>
      <c r="C70" s="179"/>
      <c r="D70" s="179"/>
      <c r="E70" s="179"/>
      <c r="F70" s="179"/>
      <c r="G70" s="179"/>
      <c r="H70" s="179"/>
      <c r="I70" s="179"/>
      <c r="J70" s="179"/>
      <c r="K70" s="63"/>
    </row>
    <row r="71" spans="1:11" ht="15">
      <c r="A71" s="179" t="s">
        <v>127</v>
      </c>
      <c r="B71" s="179"/>
      <c r="C71" s="179"/>
      <c r="D71" s="179"/>
      <c r="E71" s="179"/>
      <c r="F71" s="179"/>
      <c r="G71" s="179"/>
      <c r="H71" s="179"/>
      <c r="I71" s="179"/>
      <c r="J71" s="179"/>
      <c r="K71" s="63"/>
    </row>
    <row r="72" spans="1:11" ht="13.5" thickBot="1">
      <c r="A72" s="63"/>
      <c r="B72" s="63"/>
      <c r="C72" s="198"/>
      <c r="D72" s="198"/>
      <c r="E72" s="198"/>
      <c r="F72" s="198"/>
      <c r="G72" s="198"/>
      <c r="H72" s="198"/>
      <c r="I72" s="198"/>
      <c r="J72" s="63"/>
      <c r="K72" s="63"/>
    </row>
    <row r="73" spans="1:11" ht="12.75" customHeight="1">
      <c r="A73" s="256" t="s">
        <v>59</v>
      </c>
      <c r="B73" s="257" t="s">
        <v>3</v>
      </c>
      <c r="C73" s="257"/>
      <c r="D73" s="258"/>
      <c r="E73" s="258"/>
      <c r="F73" s="258"/>
      <c r="G73" s="259"/>
      <c r="H73" s="123"/>
      <c r="I73" s="123"/>
      <c r="J73" s="63"/>
      <c r="K73" s="63"/>
    </row>
    <row r="74" spans="1:11" ht="12.75">
      <c r="A74" s="260"/>
      <c r="B74" s="188" t="s">
        <v>69</v>
      </c>
      <c r="C74" s="188"/>
      <c r="D74" s="188"/>
      <c r="E74" s="188" t="s">
        <v>70</v>
      </c>
      <c r="F74" s="188"/>
      <c r="G74" s="261"/>
      <c r="H74" s="122"/>
      <c r="I74" s="122"/>
      <c r="J74" s="63"/>
      <c r="K74" s="63"/>
    </row>
    <row r="75" spans="1:11" ht="12.75">
      <c r="A75" s="260"/>
      <c r="B75" s="188" t="s">
        <v>76</v>
      </c>
      <c r="C75" s="188"/>
      <c r="D75" s="188"/>
      <c r="E75" s="188" t="s">
        <v>71</v>
      </c>
      <c r="F75" s="188"/>
      <c r="G75" s="261"/>
      <c r="H75" s="122"/>
      <c r="I75" s="122"/>
      <c r="J75" s="63"/>
      <c r="K75" s="63"/>
    </row>
    <row r="76" spans="1:11" ht="34.5" thickBot="1">
      <c r="A76" s="262"/>
      <c r="B76" s="79" t="s">
        <v>13</v>
      </c>
      <c r="C76" s="79" t="s">
        <v>14</v>
      </c>
      <c r="D76" s="263" t="s">
        <v>15</v>
      </c>
      <c r="E76" s="79" t="s">
        <v>13</v>
      </c>
      <c r="F76" s="79" t="s">
        <v>14</v>
      </c>
      <c r="G76" s="264" t="s">
        <v>15</v>
      </c>
      <c r="H76" s="111"/>
      <c r="I76" s="111"/>
      <c r="J76" s="63"/>
      <c r="K76" s="63"/>
    </row>
    <row r="77" spans="1:11" ht="12.75">
      <c r="A77" s="265">
        <v>0</v>
      </c>
      <c r="B77" s="266">
        <v>245.9</v>
      </c>
      <c r="C77" s="267"/>
      <c r="D77" s="267"/>
      <c r="E77" s="266">
        <v>245.9</v>
      </c>
      <c r="F77" s="267"/>
      <c r="G77" s="268"/>
      <c r="H77" s="119"/>
      <c r="I77" s="119"/>
      <c r="J77" s="63"/>
      <c r="K77" s="63"/>
    </row>
    <row r="78" spans="1:11" ht="12.75">
      <c r="A78" s="265">
        <v>1</v>
      </c>
      <c r="B78" s="269">
        <f aca="true" t="shared" si="6" ref="B78:B101">B77+C78</f>
        <v>245.91</v>
      </c>
      <c r="C78" s="266">
        <f aca="true" t="shared" si="7" ref="C78:C101">D78/8000</f>
        <v>0.01</v>
      </c>
      <c r="D78" s="270">
        <v>80</v>
      </c>
      <c r="E78" s="266">
        <f aca="true" t="shared" si="8" ref="E78:E101">E77+F78</f>
        <v>245.94400000000002</v>
      </c>
      <c r="F78" s="266">
        <f>G78/6000</f>
        <v>0.044</v>
      </c>
      <c r="G78" s="270">
        <v>264</v>
      </c>
      <c r="H78" s="121"/>
      <c r="I78" s="119"/>
      <c r="J78" s="63"/>
      <c r="K78" s="63"/>
    </row>
    <row r="79" spans="1:11" ht="12.75">
      <c r="A79" s="265">
        <v>2</v>
      </c>
      <c r="B79" s="269">
        <f t="shared" si="6"/>
        <v>245.922</v>
      </c>
      <c r="C79" s="266">
        <f t="shared" si="7"/>
        <v>0.012</v>
      </c>
      <c r="D79" s="270">
        <v>96</v>
      </c>
      <c r="E79" s="266">
        <f t="shared" si="8"/>
        <v>245.996</v>
      </c>
      <c r="F79" s="266">
        <f aca="true" t="shared" si="9" ref="F79:F101">G79/6000</f>
        <v>0.052</v>
      </c>
      <c r="G79" s="270">
        <v>312</v>
      </c>
      <c r="H79" s="121"/>
      <c r="I79" s="119"/>
      <c r="J79" s="63"/>
      <c r="K79" s="63"/>
    </row>
    <row r="80" spans="1:11" ht="12.75">
      <c r="A80" s="265">
        <v>3</v>
      </c>
      <c r="B80" s="269">
        <f t="shared" si="6"/>
        <v>245.933</v>
      </c>
      <c r="C80" s="266">
        <f t="shared" si="7"/>
        <v>0.011</v>
      </c>
      <c r="D80" s="270">
        <v>88</v>
      </c>
      <c r="E80" s="266">
        <f t="shared" si="8"/>
        <v>246.04600000000002</v>
      </c>
      <c r="F80" s="266">
        <f t="shared" si="9"/>
        <v>0.05</v>
      </c>
      <c r="G80" s="270">
        <v>300</v>
      </c>
      <c r="H80" s="121"/>
      <c r="I80" s="119"/>
      <c r="J80" s="63"/>
      <c r="K80" s="63"/>
    </row>
    <row r="81" spans="1:11" ht="12.75">
      <c r="A81" s="265">
        <v>4</v>
      </c>
      <c r="B81" s="269">
        <f t="shared" si="6"/>
        <v>245.945</v>
      </c>
      <c r="C81" s="266">
        <f t="shared" si="7"/>
        <v>0.012</v>
      </c>
      <c r="D81" s="270">
        <v>96</v>
      </c>
      <c r="E81" s="266">
        <f t="shared" si="8"/>
        <v>246.086</v>
      </c>
      <c r="F81" s="266">
        <f t="shared" si="9"/>
        <v>0.04</v>
      </c>
      <c r="G81" s="270">
        <v>240</v>
      </c>
      <c r="H81" s="121"/>
      <c r="I81" s="119"/>
      <c r="J81" s="63"/>
      <c r="K81" s="63"/>
    </row>
    <row r="82" spans="1:11" ht="12.75">
      <c r="A82" s="265">
        <v>5</v>
      </c>
      <c r="B82" s="269">
        <f t="shared" si="6"/>
        <v>245.956</v>
      </c>
      <c r="C82" s="266">
        <f t="shared" si="7"/>
        <v>0.011</v>
      </c>
      <c r="D82" s="270">
        <v>88</v>
      </c>
      <c r="E82" s="266">
        <f t="shared" si="8"/>
        <v>246.13600000000002</v>
      </c>
      <c r="F82" s="266">
        <f t="shared" si="9"/>
        <v>0.05</v>
      </c>
      <c r="G82" s="270">
        <v>300</v>
      </c>
      <c r="H82" s="121"/>
      <c r="I82" s="119"/>
      <c r="J82" s="63"/>
      <c r="K82" s="63"/>
    </row>
    <row r="83" spans="1:11" ht="12.75">
      <c r="A83" s="265">
        <v>6</v>
      </c>
      <c r="B83" s="269">
        <f t="shared" si="6"/>
        <v>245.968</v>
      </c>
      <c r="C83" s="266">
        <f t="shared" si="7"/>
        <v>0.012</v>
      </c>
      <c r="D83" s="270">
        <v>96</v>
      </c>
      <c r="E83" s="266">
        <f t="shared" si="8"/>
        <v>246.19600000000003</v>
      </c>
      <c r="F83" s="266">
        <f t="shared" si="9"/>
        <v>0.06</v>
      </c>
      <c r="G83" s="270">
        <v>360</v>
      </c>
      <c r="H83" s="121"/>
      <c r="I83" s="119"/>
      <c r="J83" s="63"/>
      <c r="K83" s="63"/>
    </row>
    <row r="84" spans="1:11" ht="12.75">
      <c r="A84" s="265">
        <v>7</v>
      </c>
      <c r="B84" s="269">
        <f t="shared" si="6"/>
        <v>245.98</v>
      </c>
      <c r="C84" s="266">
        <f t="shared" si="7"/>
        <v>0.012</v>
      </c>
      <c r="D84" s="270">
        <v>96</v>
      </c>
      <c r="E84" s="266">
        <f t="shared" si="8"/>
        <v>246.25400000000002</v>
      </c>
      <c r="F84" s="266">
        <f t="shared" si="9"/>
        <v>0.058</v>
      </c>
      <c r="G84" s="270">
        <v>348</v>
      </c>
      <c r="H84" s="121"/>
      <c r="I84" s="119"/>
      <c r="J84" s="63"/>
      <c r="K84" s="63"/>
    </row>
    <row r="85" spans="1:11" ht="12.75">
      <c r="A85" s="265">
        <v>8</v>
      </c>
      <c r="B85" s="269">
        <f t="shared" si="6"/>
        <v>245.993</v>
      </c>
      <c r="C85" s="266">
        <f t="shared" si="7"/>
        <v>0.013</v>
      </c>
      <c r="D85" s="270">
        <v>104</v>
      </c>
      <c r="E85" s="266">
        <f t="shared" si="8"/>
        <v>246.294</v>
      </c>
      <c r="F85" s="266">
        <f t="shared" si="9"/>
        <v>0.04</v>
      </c>
      <c r="G85" s="270">
        <v>240</v>
      </c>
      <c r="H85" s="121"/>
      <c r="I85" s="119"/>
      <c r="J85" s="63"/>
      <c r="K85" s="63"/>
    </row>
    <row r="86" spans="1:11" ht="12.75">
      <c r="A86" s="265">
        <v>9</v>
      </c>
      <c r="B86" s="269">
        <f t="shared" si="6"/>
        <v>246.007</v>
      </c>
      <c r="C86" s="266">
        <f t="shared" si="7"/>
        <v>0.014</v>
      </c>
      <c r="D86" s="270">
        <v>112</v>
      </c>
      <c r="E86" s="266">
        <f t="shared" si="8"/>
        <v>246.354</v>
      </c>
      <c r="F86" s="266">
        <f t="shared" si="9"/>
        <v>0.06</v>
      </c>
      <c r="G86" s="270">
        <v>360</v>
      </c>
      <c r="H86" s="121"/>
      <c r="I86" s="119"/>
      <c r="J86" s="63"/>
      <c r="K86" s="63"/>
    </row>
    <row r="87" spans="1:11" ht="12.75">
      <c r="A87" s="265">
        <v>10</v>
      </c>
      <c r="B87" s="269">
        <f t="shared" si="6"/>
        <v>246.02</v>
      </c>
      <c r="C87" s="266">
        <f t="shared" si="7"/>
        <v>0.013</v>
      </c>
      <c r="D87" s="270">
        <v>104</v>
      </c>
      <c r="E87" s="266">
        <f t="shared" si="8"/>
        <v>246.424</v>
      </c>
      <c r="F87" s="266">
        <f t="shared" si="9"/>
        <v>0.07</v>
      </c>
      <c r="G87" s="270">
        <v>420</v>
      </c>
      <c r="H87" s="121"/>
      <c r="I87" s="119"/>
      <c r="J87" s="63"/>
      <c r="K87" s="63"/>
    </row>
    <row r="88" spans="1:11" ht="12.75">
      <c r="A88" s="265">
        <v>11</v>
      </c>
      <c r="B88" s="269">
        <f t="shared" si="6"/>
        <v>246.03300000000002</v>
      </c>
      <c r="C88" s="266">
        <f t="shared" si="7"/>
        <v>0.013</v>
      </c>
      <c r="D88" s="270">
        <v>104</v>
      </c>
      <c r="E88" s="266">
        <f t="shared" si="8"/>
        <v>246.479</v>
      </c>
      <c r="F88" s="266">
        <f t="shared" si="9"/>
        <v>0.055</v>
      </c>
      <c r="G88" s="270">
        <v>330</v>
      </c>
      <c r="H88" s="121"/>
      <c r="I88" s="119"/>
      <c r="J88" s="63"/>
      <c r="K88" s="63"/>
    </row>
    <row r="89" spans="1:11" ht="12.75">
      <c r="A89" s="265">
        <v>12</v>
      </c>
      <c r="B89" s="269">
        <f t="shared" si="6"/>
        <v>246.04500000000002</v>
      </c>
      <c r="C89" s="266">
        <f t="shared" si="7"/>
        <v>0.012</v>
      </c>
      <c r="D89" s="270">
        <v>96</v>
      </c>
      <c r="E89" s="266">
        <f t="shared" si="8"/>
        <v>246.531</v>
      </c>
      <c r="F89" s="266">
        <f t="shared" si="9"/>
        <v>0.052</v>
      </c>
      <c r="G89" s="270">
        <v>312</v>
      </c>
      <c r="H89" s="121"/>
      <c r="I89" s="119"/>
      <c r="J89" s="63"/>
      <c r="K89" s="63"/>
    </row>
    <row r="90" spans="1:11" ht="12.75">
      <c r="A90" s="265">
        <v>13</v>
      </c>
      <c r="B90" s="269">
        <f t="shared" si="6"/>
        <v>246.05700000000002</v>
      </c>
      <c r="C90" s="266">
        <f t="shared" si="7"/>
        <v>0.012</v>
      </c>
      <c r="D90" s="270">
        <v>96</v>
      </c>
      <c r="E90" s="266">
        <f t="shared" si="8"/>
        <v>246.58100000000002</v>
      </c>
      <c r="F90" s="266">
        <f t="shared" si="9"/>
        <v>0.05</v>
      </c>
      <c r="G90" s="270">
        <v>300</v>
      </c>
      <c r="H90" s="121"/>
      <c r="I90" s="119"/>
      <c r="J90" s="63"/>
      <c r="K90" s="63"/>
    </row>
    <row r="91" spans="1:11" ht="12.75">
      <c r="A91" s="265">
        <v>14</v>
      </c>
      <c r="B91" s="269">
        <f t="shared" si="6"/>
        <v>246.07100000000003</v>
      </c>
      <c r="C91" s="266">
        <f t="shared" si="7"/>
        <v>0.014</v>
      </c>
      <c r="D91" s="270">
        <v>112</v>
      </c>
      <c r="E91" s="266">
        <f t="shared" si="8"/>
        <v>246.64100000000002</v>
      </c>
      <c r="F91" s="266">
        <f t="shared" si="9"/>
        <v>0.06</v>
      </c>
      <c r="G91" s="270">
        <v>360</v>
      </c>
      <c r="H91" s="121"/>
      <c r="I91" s="119"/>
      <c r="J91" s="63"/>
      <c r="K91" s="63"/>
    </row>
    <row r="92" spans="1:11" ht="12.75">
      <c r="A92" s="265">
        <v>15</v>
      </c>
      <c r="B92" s="269">
        <f t="shared" si="6"/>
        <v>246.08500000000004</v>
      </c>
      <c r="C92" s="266">
        <f t="shared" si="7"/>
        <v>0.014</v>
      </c>
      <c r="D92" s="270">
        <v>112</v>
      </c>
      <c r="E92" s="266">
        <f t="shared" si="8"/>
        <v>246.711</v>
      </c>
      <c r="F92" s="266">
        <f t="shared" si="9"/>
        <v>0.07</v>
      </c>
      <c r="G92" s="270">
        <v>420</v>
      </c>
      <c r="H92" s="121"/>
      <c r="I92" s="119"/>
      <c r="J92" s="63"/>
      <c r="K92" s="63"/>
    </row>
    <row r="93" spans="1:11" ht="12.75">
      <c r="A93" s="265">
        <v>16</v>
      </c>
      <c r="B93" s="269">
        <f t="shared" si="6"/>
        <v>246.09700000000004</v>
      </c>
      <c r="C93" s="266">
        <f t="shared" si="7"/>
        <v>0.012</v>
      </c>
      <c r="D93" s="270">
        <v>96</v>
      </c>
      <c r="E93" s="266">
        <f t="shared" si="8"/>
        <v>246.763</v>
      </c>
      <c r="F93" s="266">
        <f t="shared" si="9"/>
        <v>0.052</v>
      </c>
      <c r="G93" s="270">
        <v>312</v>
      </c>
      <c r="H93" s="121"/>
      <c r="I93" s="119"/>
      <c r="J93" s="63"/>
      <c r="K93" s="63"/>
    </row>
    <row r="94" spans="1:11" ht="12.75">
      <c r="A94" s="265">
        <v>17</v>
      </c>
      <c r="B94" s="269">
        <f t="shared" si="6"/>
        <v>246.11100000000005</v>
      </c>
      <c r="C94" s="266">
        <f t="shared" si="7"/>
        <v>0.014</v>
      </c>
      <c r="D94" s="270">
        <v>112</v>
      </c>
      <c r="E94" s="266">
        <f t="shared" si="8"/>
        <v>246.823</v>
      </c>
      <c r="F94" s="266">
        <f t="shared" si="9"/>
        <v>0.06</v>
      </c>
      <c r="G94" s="270">
        <v>360</v>
      </c>
      <c r="H94" s="121"/>
      <c r="I94" s="119"/>
      <c r="J94" s="63"/>
      <c r="K94" s="63"/>
    </row>
    <row r="95" spans="1:11" ht="12.75">
      <c r="A95" s="265">
        <v>18</v>
      </c>
      <c r="B95" s="269">
        <f t="shared" si="6"/>
        <v>246.12400000000005</v>
      </c>
      <c r="C95" s="266">
        <f t="shared" si="7"/>
        <v>0.013</v>
      </c>
      <c r="D95" s="270">
        <v>104</v>
      </c>
      <c r="E95" s="266">
        <f t="shared" si="8"/>
        <v>246.87300000000002</v>
      </c>
      <c r="F95" s="266">
        <f t="shared" si="9"/>
        <v>0.05</v>
      </c>
      <c r="G95" s="270">
        <v>300</v>
      </c>
      <c r="H95" s="121"/>
      <c r="I95" s="119"/>
      <c r="J95" s="63"/>
      <c r="K95" s="63"/>
    </row>
    <row r="96" spans="1:11" ht="12.75">
      <c r="A96" s="265">
        <v>19</v>
      </c>
      <c r="B96" s="269">
        <f t="shared" si="6"/>
        <v>246.13700000000006</v>
      </c>
      <c r="C96" s="266">
        <f t="shared" si="7"/>
        <v>0.013</v>
      </c>
      <c r="D96" s="270">
        <v>104</v>
      </c>
      <c r="E96" s="266">
        <f t="shared" si="8"/>
        <v>246.913</v>
      </c>
      <c r="F96" s="266">
        <f t="shared" si="9"/>
        <v>0.04</v>
      </c>
      <c r="G96" s="270">
        <v>240</v>
      </c>
      <c r="H96" s="121"/>
      <c r="I96" s="119"/>
      <c r="J96" s="63"/>
      <c r="K96" s="63"/>
    </row>
    <row r="97" spans="1:11" ht="12.75">
      <c r="A97" s="265">
        <v>20</v>
      </c>
      <c r="B97" s="269">
        <f t="shared" si="6"/>
        <v>246.14900000000006</v>
      </c>
      <c r="C97" s="266">
        <f t="shared" si="7"/>
        <v>0.012</v>
      </c>
      <c r="D97" s="270">
        <v>96</v>
      </c>
      <c r="E97" s="266">
        <f t="shared" si="8"/>
        <v>246.953</v>
      </c>
      <c r="F97" s="266">
        <f t="shared" si="9"/>
        <v>0.04</v>
      </c>
      <c r="G97" s="270">
        <v>240</v>
      </c>
      <c r="H97" s="121"/>
      <c r="I97" s="119"/>
      <c r="J97" s="63"/>
      <c r="K97" s="63"/>
    </row>
    <row r="98" spans="1:11" ht="12.75">
      <c r="A98" s="265">
        <v>21</v>
      </c>
      <c r="B98" s="269">
        <f t="shared" si="6"/>
        <v>246.16200000000006</v>
      </c>
      <c r="C98" s="266">
        <f t="shared" si="7"/>
        <v>0.013</v>
      </c>
      <c r="D98" s="270">
        <v>104</v>
      </c>
      <c r="E98" s="266">
        <f t="shared" si="8"/>
        <v>246.985</v>
      </c>
      <c r="F98" s="266">
        <f t="shared" si="9"/>
        <v>0.032</v>
      </c>
      <c r="G98" s="270">
        <v>192</v>
      </c>
      <c r="H98" s="121"/>
      <c r="I98" s="119"/>
      <c r="J98" s="63"/>
      <c r="K98" s="63"/>
    </row>
    <row r="99" spans="1:11" ht="12.75">
      <c r="A99" s="265">
        <v>22</v>
      </c>
      <c r="B99" s="269">
        <f t="shared" si="6"/>
        <v>246.17400000000006</v>
      </c>
      <c r="C99" s="266">
        <f t="shared" si="7"/>
        <v>0.012</v>
      </c>
      <c r="D99" s="270">
        <v>96</v>
      </c>
      <c r="E99" s="266">
        <f t="shared" si="8"/>
        <v>247.02</v>
      </c>
      <c r="F99" s="266">
        <f t="shared" si="9"/>
        <v>0.035</v>
      </c>
      <c r="G99" s="270">
        <v>210</v>
      </c>
      <c r="H99" s="121"/>
      <c r="I99" s="119"/>
      <c r="J99" s="63"/>
      <c r="K99" s="63"/>
    </row>
    <row r="100" spans="1:11" ht="12.75">
      <c r="A100" s="265">
        <v>23</v>
      </c>
      <c r="B100" s="269">
        <f t="shared" si="6"/>
        <v>246.18650000000005</v>
      </c>
      <c r="C100" s="266">
        <f t="shared" si="7"/>
        <v>0.0125</v>
      </c>
      <c r="D100" s="270">
        <v>100</v>
      </c>
      <c r="E100" s="266">
        <f t="shared" si="8"/>
        <v>247.068</v>
      </c>
      <c r="F100" s="266">
        <f t="shared" si="9"/>
        <v>0.048</v>
      </c>
      <c r="G100" s="270">
        <v>288</v>
      </c>
      <c r="H100" s="121"/>
      <c r="I100" s="119"/>
      <c r="J100" s="63"/>
      <c r="K100" s="63"/>
    </row>
    <row r="101" spans="1:11" ht="12.75">
      <c r="A101" s="265">
        <v>24</v>
      </c>
      <c r="B101" s="269">
        <f t="shared" si="6"/>
        <v>246.19750000000005</v>
      </c>
      <c r="C101" s="266">
        <f t="shared" si="7"/>
        <v>0.011</v>
      </c>
      <c r="D101" s="270">
        <v>88</v>
      </c>
      <c r="E101" s="266">
        <f t="shared" si="8"/>
        <v>247.12800000000001</v>
      </c>
      <c r="F101" s="266">
        <f t="shared" si="9"/>
        <v>0.06</v>
      </c>
      <c r="G101" s="270">
        <v>360</v>
      </c>
      <c r="H101" s="121"/>
      <c r="I101" s="119"/>
      <c r="J101" s="63"/>
      <c r="K101" s="63"/>
    </row>
    <row r="102" spans="1:11" ht="13.5" thickBot="1">
      <c r="A102" s="271" t="s">
        <v>7</v>
      </c>
      <c r="B102" s="272"/>
      <c r="C102" s="272"/>
      <c r="D102" s="273">
        <f>SUM(D78:D101)</f>
        <v>2380</v>
      </c>
      <c r="E102" s="272"/>
      <c r="F102" s="272"/>
      <c r="G102" s="274">
        <f>SUM(G78:G101)</f>
        <v>7368</v>
      </c>
      <c r="H102" s="120"/>
      <c r="I102" s="119"/>
      <c r="J102" s="63"/>
      <c r="K102" s="63"/>
    </row>
    <row r="103" spans="1:11" ht="12.7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</row>
    <row r="104" spans="1:11" ht="12.75">
      <c r="A104" s="63"/>
      <c r="B104" s="64" t="s">
        <v>65</v>
      </c>
      <c r="C104" s="63"/>
      <c r="D104" s="63"/>
      <c r="E104" s="63"/>
      <c r="F104" s="63"/>
      <c r="G104" s="63"/>
      <c r="H104" s="63"/>
      <c r="I104" s="63"/>
      <c r="J104" s="63"/>
      <c r="K104" s="63"/>
    </row>
    <row r="105" spans="1:11" ht="12.7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</row>
    <row r="106" spans="1:11" ht="15.75">
      <c r="A106" s="63"/>
      <c r="B106" s="35" t="s">
        <v>54</v>
      </c>
      <c r="C106" s="69"/>
      <c r="D106" s="69"/>
      <c r="E106" s="70"/>
      <c r="F106" s="37" t="s">
        <v>66</v>
      </c>
      <c r="G106" s="69"/>
      <c r="H106" s="69"/>
      <c r="I106" s="63"/>
      <c r="J106" s="63"/>
      <c r="K106" s="63"/>
    </row>
    <row r="107" spans="1:11" ht="12.75">
      <c r="A107" s="71"/>
      <c r="B107" s="72"/>
      <c r="C107" s="72" t="s">
        <v>9</v>
      </c>
      <c r="D107" s="71"/>
      <c r="E107" s="73"/>
      <c r="F107" s="74" t="s">
        <v>20</v>
      </c>
      <c r="G107" s="71"/>
      <c r="H107" s="71"/>
      <c r="I107" s="71"/>
      <c r="J107" s="63"/>
      <c r="K107" s="63"/>
    </row>
    <row r="108" spans="1:11" ht="15">
      <c r="A108" s="63"/>
      <c r="B108" s="75" t="s">
        <v>56</v>
      </c>
      <c r="C108" s="69"/>
      <c r="D108" s="69"/>
      <c r="E108" s="70"/>
      <c r="F108" s="69" t="s">
        <v>67</v>
      </c>
      <c r="G108" s="69"/>
      <c r="H108" s="69"/>
      <c r="I108" s="63"/>
      <c r="J108" s="63"/>
      <c r="K108" s="63"/>
    </row>
    <row r="109" spans="1:11" ht="15">
      <c r="A109" s="71"/>
      <c r="B109" s="75"/>
      <c r="C109" s="69"/>
      <c r="D109" s="69"/>
      <c r="E109" s="70"/>
      <c r="F109" s="69"/>
      <c r="G109" s="69"/>
      <c r="H109" s="69"/>
      <c r="I109" s="71"/>
      <c r="J109" s="63"/>
      <c r="K109" s="63"/>
    </row>
    <row r="110" spans="1:11" ht="15">
      <c r="A110" s="63"/>
      <c r="B110" s="62"/>
      <c r="C110" s="76" t="s">
        <v>17</v>
      </c>
      <c r="D110" s="77"/>
      <c r="E110" s="77"/>
      <c r="F110" s="63"/>
      <c r="G110" s="63"/>
      <c r="H110" s="63"/>
      <c r="I110" s="63"/>
      <c r="J110" s="63"/>
      <c r="K110" s="63"/>
    </row>
    <row r="111" spans="1:11" ht="12.7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</row>
    <row r="112" spans="1:11" ht="15.75">
      <c r="A112" s="177" t="s">
        <v>72</v>
      </c>
      <c r="B112" s="177"/>
      <c r="C112" s="177"/>
      <c r="D112" s="177"/>
      <c r="E112" s="177"/>
      <c r="F112" s="177"/>
      <c r="G112" s="177"/>
      <c r="H112" s="177"/>
      <c r="I112" s="177"/>
      <c r="J112" s="177"/>
      <c r="K112" s="63"/>
    </row>
    <row r="113" spans="1:21" ht="15">
      <c r="A113" s="179" t="s">
        <v>12</v>
      </c>
      <c r="B113" s="179"/>
      <c r="C113" s="179"/>
      <c r="D113" s="179"/>
      <c r="E113" s="179"/>
      <c r="F113" s="179"/>
      <c r="G113" s="179"/>
      <c r="H113" s="179"/>
      <c r="I113" s="179"/>
      <c r="J113" s="179"/>
      <c r="K113" s="63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</row>
    <row r="114" spans="1:21" ht="15">
      <c r="A114" s="179" t="s">
        <v>127</v>
      </c>
      <c r="B114" s="179"/>
      <c r="C114" s="179"/>
      <c r="D114" s="179"/>
      <c r="E114" s="179"/>
      <c r="F114" s="179"/>
      <c r="G114" s="179"/>
      <c r="H114" s="179"/>
      <c r="I114" s="179"/>
      <c r="J114" s="179"/>
      <c r="K114" s="63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</row>
    <row r="115" spans="1:21" ht="13.5" thickBot="1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</row>
    <row r="116" spans="1:21" ht="13.5" customHeight="1" thickBot="1">
      <c r="A116" s="275" t="s">
        <v>59</v>
      </c>
      <c r="B116" s="276" t="s">
        <v>3</v>
      </c>
      <c r="C116" s="277"/>
      <c r="D116" s="277"/>
      <c r="E116" s="277"/>
      <c r="F116" s="277"/>
      <c r="G116" s="277"/>
      <c r="H116" s="277"/>
      <c r="I116" s="277"/>
      <c r="J116" s="278"/>
      <c r="K116" s="63"/>
      <c r="L116" s="110"/>
      <c r="M116" s="184"/>
      <c r="N116" s="183"/>
      <c r="O116" s="183"/>
      <c r="P116" s="185"/>
      <c r="Q116" s="185"/>
      <c r="R116" s="185"/>
      <c r="S116" s="185"/>
      <c r="T116" s="110"/>
      <c r="U116" s="110"/>
    </row>
    <row r="117" spans="1:21" ht="12.75">
      <c r="A117" s="279"/>
      <c r="B117" s="280" t="s">
        <v>73</v>
      </c>
      <c r="C117" s="257"/>
      <c r="D117" s="281"/>
      <c r="E117" s="280" t="s">
        <v>74</v>
      </c>
      <c r="F117" s="257"/>
      <c r="G117" s="281"/>
      <c r="H117" s="280" t="s">
        <v>75</v>
      </c>
      <c r="I117" s="257"/>
      <c r="J117" s="281"/>
      <c r="K117" s="63"/>
      <c r="L117" s="110"/>
      <c r="M117" s="184"/>
      <c r="N117" s="183"/>
      <c r="O117" s="183"/>
      <c r="P117" s="183"/>
      <c r="Q117" s="183"/>
      <c r="R117" s="183"/>
      <c r="S117" s="183"/>
      <c r="T117" s="110"/>
      <c r="U117" s="110"/>
    </row>
    <row r="118" spans="1:21" ht="12.75">
      <c r="A118" s="279"/>
      <c r="B118" s="282" t="s">
        <v>71</v>
      </c>
      <c r="C118" s="188"/>
      <c r="D118" s="261"/>
      <c r="E118" s="282" t="s">
        <v>76</v>
      </c>
      <c r="F118" s="188"/>
      <c r="G118" s="261"/>
      <c r="H118" s="282" t="s">
        <v>77</v>
      </c>
      <c r="I118" s="188"/>
      <c r="J118" s="261"/>
      <c r="K118" s="63"/>
      <c r="L118" s="110"/>
      <c r="M118" s="110"/>
      <c r="N118" s="183"/>
      <c r="O118" s="183"/>
      <c r="P118" s="183"/>
      <c r="Q118" s="183"/>
      <c r="R118" s="183"/>
      <c r="S118" s="183"/>
      <c r="T118" s="110"/>
      <c r="U118" s="110"/>
    </row>
    <row r="119" spans="1:21" ht="35.25" customHeight="1" thickBot="1">
      <c r="A119" s="283"/>
      <c r="B119" s="88" t="s">
        <v>13</v>
      </c>
      <c r="C119" s="79" t="s">
        <v>14</v>
      </c>
      <c r="D119" s="264" t="s">
        <v>15</v>
      </c>
      <c r="E119" s="88" t="s">
        <v>13</v>
      </c>
      <c r="F119" s="79" t="s">
        <v>14</v>
      </c>
      <c r="G119" s="264" t="s">
        <v>15</v>
      </c>
      <c r="H119" s="88" t="s">
        <v>13</v>
      </c>
      <c r="I119" s="79" t="s">
        <v>14</v>
      </c>
      <c r="J119" s="264" t="s">
        <v>15</v>
      </c>
      <c r="K119" s="63"/>
      <c r="L119" s="110"/>
      <c r="M119" s="110"/>
      <c r="N119" s="125"/>
      <c r="O119" s="125"/>
      <c r="P119" s="125"/>
      <c r="Q119" s="125"/>
      <c r="R119" s="125"/>
      <c r="S119" s="125"/>
      <c r="T119" s="110"/>
      <c r="U119" s="110"/>
    </row>
    <row r="120" spans="1:21" ht="12.75">
      <c r="A120" s="284">
        <v>0</v>
      </c>
      <c r="B120" s="285">
        <v>1724.48</v>
      </c>
      <c r="C120" s="286"/>
      <c r="D120" s="268"/>
      <c r="E120" s="287">
        <v>1146.312</v>
      </c>
      <c r="F120" s="286"/>
      <c r="G120" s="268"/>
      <c r="H120" s="288">
        <v>13.58</v>
      </c>
      <c r="I120" s="286"/>
      <c r="J120" s="268"/>
      <c r="K120" s="63"/>
      <c r="L120" s="110"/>
      <c r="M120" s="126"/>
      <c r="N120" s="127"/>
      <c r="O120" s="128"/>
      <c r="P120" s="128"/>
      <c r="Q120" s="127"/>
      <c r="R120" s="128"/>
      <c r="S120" s="128"/>
      <c r="T120" s="110"/>
      <c r="U120" s="110"/>
    </row>
    <row r="121" spans="1:21" ht="12.75">
      <c r="A121" s="289">
        <v>1</v>
      </c>
      <c r="B121" s="290">
        <f>B120+C121</f>
        <v>1724.5</v>
      </c>
      <c r="C121" s="267">
        <f>D121/6000</f>
        <v>0.02</v>
      </c>
      <c r="D121" s="270">
        <v>120</v>
      </c>
      <c r="E121" s="291">
        <f aca="true" t="shared" si="10" ref="E121:E144">E120+F121</f>
        <v>1146.365</v>
      </c>
      <c r="F121" s="267">
        <f>G121/8000</f>
        <v>0.053</v>
      </c>
      <c r="G121" s="270">
        <v>424</v>
      </c>
      <c r="H121" s="269">
        <f>H120+I121</f>
        <v>13.58</v>
      </c>
      <c r="I121" s="267">
        <f>J121/4000</f>
        <v>0</v>
      </c>
      <c r="J121" s="270">
        <v>0</v>
      </c>
      <c r="K121" s="63"/>
      <c r="L121" s="110"/>
      <c r="M121" s="126"/>
      <c r="N121" s="127"/>
      <c r="O121" s="129"/>
      <c r="P121" s="129"/>
      <c r="Q121" s="127"/>
      <c r="R121" s="129"/>
      <c r="S121" s="129"/>
      <c r="T121" s="110"/>
      <c r="U121" s="110"/>
    </row>
    <row r="122" spans="1:21" ht="12.75">
      <c r="A122" s="289">
        <v>2</v>
      </c>
      <c r="B122" s="290">
        <f aca="true" t="shared" si="11" ref="B122:B144">B121+C122</f>
        <v>1724.518</v>
      </c>
      <c r="C122" s="267">
        <f aca="true" t="shared" si="12" ref="C122:C144">D122/6000</f>
        <v>0.018</v>
      </c>
      <c r="D122" s="270">
        <v>108</v>
      </c>
      <c r="E122" s="291">
        <f t="shared" si="10"/>
        <v>1146.405</v>
      </c>
      <c r="F122" s="267">
        <f aca="true" t="shared" si="13" ref="F122:F144">G122/8000</f>
        <v>0.04</v>
      </c>
      <c r="G122" s="270">
        <v>320</v>
      </c>
      <c r="H122" s="269">
        <f aca="true" t="shared" si="14" ref="H122:H144">H121+I122</f>
        <v>13.58</v>
      </c>
      <c r="I122" s="267">
        <f aca="true" t="shared" si="15" ref="I122:I144">J122/4000</f>
        <v>0</v>
      </c>
      <c r="J122" s="270">
        <v>0</v>
      </c>
      <c r="K122" s="63"/>
      <c r="L122" s="110"/>
      <c r="M122" s="126"/>
      <c r="N122" s="127"/>
      <c r="O122" s="129"/>
      <c r="P122" s="129"/>
      <c r="Q122" s="127"/>
      <c r="R122" s="129"/>
      <c r="S122" s="129"/>
      <c r="T122" s="110"/>
      <c r="U122" s="110"/>
    </row>
    <row r="123" spans="1:21" ht="12.75">
      <c r="A123" s="289">
        <v>3</v>
      </c>
      <c r="B123" s="290">
        <f t="shared" si="11"/>
        <v>1724.536</v>
      </c>
      <c r="C123" s="267">
        <f t="shared" si="12"/>
        <v>0.018</v>
      </c>
      <c r="D123" s="270">
        <v>108</v>
      </c>
      <c r="E123" s="291">
        <f t="shared" si="10"/>
        <v>1146.468</v>
      </c>
      <c r="F123" s="267">
        <f t="shared" si="13"/>
        <v>0.063</v>
      </c>
      <c r="G123" s="270">
        <v>504</v>
      </c>
      <c r="H123" s="269">
        <f t="shared" si="14"/>
        <v>13.59</v>
      </c>
      <c r="I123" s="267">
        <f t="shared" si="15"/>
        <v>0.01</v>
      </c>
      <c r="J123" s="270">
        <v>40</v>
      </c>
      <c r="K123" s="63"/>
      <c r="L123" s="110"/>
      <c r="M123" s="126"/>
      <c r="N123" s="127"/>
      <c r="O123" s="129"/>
      <c r="P123" s="129"/>
      <c r="Q123" s="127"/>
      <c r="R123" s="129"/>
      <c r="S123" s="129"/>
      <c r="T123" s="110"/>
      <c r="U123" s="110"/>
    </row>
    <row r="124" spans="1:21" ht="12.75">
      <c r="A124" s="289">
        <v>4</v>
      </c>
      <c r="B124" s="290">
        <f t="shared" si="11"/>
        <v>1724.553</v>
      </c>
      <c r="C124" s="267">
        <f t="shared" si="12"/>
        <v>0.017</v>
      </c>
      <c r="D124" s="270">
        <v>102</v>
      </c>
      <c r="E124" s="291">
        <f t="shared" si="10"/>
        <v>1146.518</v>
      </c>
      <c r="F124" s="267">
        <f t="shared" si="13"/>
        <v>0.05</v>
      </c>
      <c r="G124" s="270">
        <v>400</v>
      </c>
      <c r="H124" s="269">
        <f t="shared" si="14"/>
        <v>13.59</v>
      </c>
      <c r="I124" s="267">
        <f t="shared" si="15"/>
        <v>0</v>
      </c>
      <c r="J124" s="270">
        <v>0</v>
      </c>
      <c r="K124" s="63"/>
      <c r="L124" s="110"/>
      <c r="M124" s="126"/>
      <c r="N124" s="127"/>
      <c r="O124" s="129"/>
      <c r="P124" s="129"/>
      <c r="Q124" s="127"/>
      <c r="R124" s="129"/>
      <c r="S124" s="129"/>
      <c r="T124" s="110"/>
      <c r="U124" s="110"/>
    </row>
    <row r="125" spans="1:21" ht="12.75">
      <c r="A125" s="289">
        <v>5</v>
      </c>
      <c r="B125" s="290">
        <f t="shared" si="11"/>
        <v>1724.5700000000002</v>
      </c>
      <c r="C125" s="267">
        <f t="shared" si="12"/>
        <v>0.017</v>
      </c>
      <c r="D125" s="270">
        <v>102</v>
      </c>
      <c r="E125" s="291">
        <f t="shared" si="10"/>
        <v>1146.578</v>
      </c>
      <c r="F125" s="267">
        <f t="shared" si="13"/>
        <v>0.06</v>
      </c>
      <c r="G125" s="270">
        <v>480</v>
      </c>
      <c r="H125" s="269">
        <f t="shared" si="14"/>
        <v>13.6</v>
      </c>
      <c r="I125" s="267">
        <f t="shared" si="15"/>
        <v>0.01</v>
      </c>
      <c r="J125" s="270">
        <v>40</v>
      </c>
      <c r="K125" s="63"/>
      <c r="L125" s="110"/>
      <c r="M125" s="126"/>
      <c r="N125" s="127"/>
      <c r="O125" s="129"/>
      <c r="P125" s="129"/>
      <c r="Q125" s="127"/>
      <c r="R125" s="129"/>
      <c r="S125" s="129"/>
      <c r="T125" s="110"/>
      <c r="U125" s="110"/>
    </row>
    <row r="126" spans="1:21" ht="12.75">
      <c r="A126" s="289">
        <v>6</v>
      </c>
      <c r="B126" s="290">
        <f t="shared" si="11"/>
        <v>1724.5880000000002</v>
      </c>
      <c r="C126" s="267">
        <f t="shared" si="12"/>
        <v>0.018</v>
      </c>
      <c r="D126" s="270">
        <v>108</v>
      </c>
      <c r="E126" s="291">
        <f t="shared" si="10"/>
        <v>1146.626</v>
      </c>
      <c r="F126" s="267">
        <f t="shared" si="13"/>
        <v>0.048</v>
      </c>
      <c r="G126" s="270">
        <v>384</v>
      </c>
      <c r="H126" s="269">
        <f t="shared" si="14"/>
        <v>13.6</v>
      </c>
      <c r="I126" s="267">
        <f t="shared" si="15"/>
        <v>0</v>
      </c>
      <c r="J126" s="270">
        <v>0</v>
      </c>
      <c r="K126" s="63"/>
      <c r="L126" s="110"/>
      <c r="M126" s="126"/>
      <c r="N126" s="127"/>
      <c r="O126" s="129"/>
      <c r="P126" s="129"/>
      <c r="Q126" s="127"/>
      <c r="R126" s="129"/>
      <c r="S126" s="129"/>
      <c r="T126" s="110"/>
      <c r="U126" s="110"/>
    </row>
    <row r="127" spans="1:21" ht="12.75">
      <c r="A127" s="289">
        <v>7</v>
      </c>
      <c r="B127" s="290">
        <f t="shared" si="11"/>
        <v>1724.6060000000002</v>
      </c>
      <c r="C127" s="267">
        <f t="shared" si="12"/>
        <v>0.018</v>
      </c>
      <c r="D127" s="270">
        <v>108</v>
      </c>
      <c r="E127" s="291">
        <f t="shared" si="10"/>
        <v>1146.683</v>
      </c>
      <c r="F127" s="267">
        <f t="shared" si="13"/>
        <v>0.057</v>
      </c>
      <c r="G127" s="270">
        <v>456</v>
      </c>
      <c r="H127" s="269">
        <f t="shared" si="14"/>
        <v>13.6</v>
      </c>
      <c r="I127" s="267">
        <f t="shared" si="15"/>
        <v>0</v>
      </c>
      <c r="J127" s="270">
        <v>0</v>
      </c>
      <c r="K127" s="63"/>
      <c r="L127" s="110"/>
      <c r="M127" s="126"/>
      <c r="N127" s="127"/>
      <c r="O127" s="129"/>
      <c r="P127" s="129"/>
      <c r="Q127" s="127"/>
      <c r="R127" s="129"/>
      <c r="S127" s="129"/>
      <c r="T127" s="110"/>
      <c r="U127" s="110"/>
    </row>
    <row r="128" spans="1:21" ht="12.75">
      <c r="A128" s="289">
        <v>8</v>
      </c>
      <c r="B128" s="290">
        <f t="shared" si="11"/>
        <v>1724.6280000000002</v>
      </c>
      <c r="C128" s="267">
        <f t="shared" si="12"/>
        <v>0.022</v>
      </c>
      <c r="D128" s="270">
        <v>132</v>
      </c>
      <c r="E128" s="291">
        <f t="shared" si="10"/>
        <v>1146.736</v>
      </c>
      <c r="F128" s="267">
        <f t="shared" si="13"/>
        <v>0.053</v>
      </c>
      <c r="G128" s="270">
        <v>424</v>
      </c>
      <c r="H128" s="269">
        <f t="shared" si="14"/>
        <v>13.61</v>
      </c>
      <c r="I128" s="267">
        <f t="shared" si="15"/>
        <v>0.01</v>
      </c>
      <c r="J128" s="270">
        <v>40</v>
      </c>
      <c r="K128" s="63"/>
      <c r="L128" s="110"/>
      <c r="M128" s="126"/>
      <c r="N128" s="127"/>
      <c r="O128" s="129"/>
      <c r="P128" s="129"/>
      <c r="Q128" s="127"/>
      <c r="R128" s="129"/>
      <c r="S128" s="129"/>
      <c r="T128" s="110"/>
      <c r="U128" s="110"/>
    </row>
    <row r="129" spans="1:21" ht="12.75">
      <c r="A129" s="289">
        <v>9</v>
      </c>
      <c r="B129" s="290">
        <f t="shared" si="11"/>
        <v>1724.6720000000003</v>
      </c>
      <c r="C129" s="267">
        <f t="shared" si="12"/>
        <v>0.044</v>
      </c>
      <c r="D129" s="292">
        <v>264</v>
      </c>
      <c r="E129" s="291">
        <f t="shared" si="10"/>
        <v>1146.7930000000001</v>
      </c>
      <c r="F129" s="267">
        <f t="shared" si="13"/>
        <v>0.057</v>
      </c>
      <c r="G129" s="270">
        <v>456</v>
      </c>
      <c r="H129" s="269">
        <f t="shared" si="14"/>
        <v>13.62</v>
      </c>
      <c r="I129" s="267">
        <f t="shared" si="15"/>
        <v>0.01</v>
      </c>
      <c r="J129" s="270">
        <v>40</v>
      </c>
      <c r="K129" s="63"/>
      <c r="L129" s="110"/>
      <c r="M129" s="126"/>
      <c r="N129" s="127"/>
      <c r="O129" s="129"/>
      <c r="P129" s="130"/>
      <c r="Q129" s="127"/>
      <c r="R129" s="129"/>
      <c r="S129" s="129"/>
      <c r="T129" s="110"/>
      <c r="U129" s="110"/>
    </row>
    <row r="130" spans="1:21" ht="12.75">
      <c r="A130" s="289">
        <v>10</v>
      </c>
      <c r="B130" s="290">
        <f t="shared" si="11"/>
        <v>1724.7160000000003</v>
      </c>
      <c r="C130" s="267">
        <f t="shared" si="12"/>
        <v>0.044</v>
      </c>
      <c r="D130" s="270">
        <v>264</v>
      </c>
      <c r="E130" s="291">
        <f t="shared" si="10"/>
        <v>1146.863</v>
      </c>
      <c r="F130" s="266">
        <f t="shared" si="13"/>
        <v>0.07</v>
      </c>
      <c r="G130" s="270">
        <v>560</v>
      </c>
      <c r="H130" s="269">
        <f t="shared" si="14"/>
        <v>13.629999999999999</v>
      </c>
      <c r="I130" s="267">
        <f t="shared" si="15"/>
        <v>0.01</v>
      </c>
      <c r="J130" s="270">
        <v>40</v>
      </c>
      <c r="K130" s="63"/>
      <c r="L130" s="110"/>
      <c r="M130" s="126"/>
      <c r="N130" s="127"/>
      <c r="O130" s="129"/>
      <c r="P130" s="129"/>
      <c r="Q130" s="127"/>
      <c r="R130" s="131"/>
      <c r="S130" s="129"/>
      <c r="T130" s="110"/>
      <c r="U130" s="110"/>
    </row>
    <row r="131" spans="1:21" ht="12.75">
      <c r="A131" s="289">
        <v>11</v>
      </c>
      <c r="B131" s="290">
        <f t="shared" si="11"/>
        <v>1724.7600000000004</v>
      </c>
      <c r="C131" s="267">
        <f t="shared" si="12"/>
        <v>0.044</v>
      </c>
      <c r="D131" s="270">
        <v>264</v>
      </c>
      <c r="E131" s="291">
        <f t="shared" si="10"/>
        <v>1146.933</v>
      </c>
      <c r="F131" s="266">
        <f t="shared" si="13"/>
        <v>0.07</v>
      </c>
      <c r="G131" s="270">
        <v>560</v>
      </c>
      <c r="H131" s="269">
        <f t="shared" si="14"/>
        <v>13.629999999999999</v>
      </c>
      <c r="I131" s="267">
        <f t="shared" si="15"/>
        <v>0</v>
      </c>
      <c r="J131" s="270">
        <v>0</v>
      </c>
      <c r="K131" s="63"/>
      <c r="L131" s="110"/>
      <c r="M131" s="126"/>
      <c r="N131" s="127"/>
      <c r="O131" s="128"/>
      <c r="P131" s="128"/>
      <c r="Q131" s="127"/>
      <c r="R131" s="131"/>
      <c r="S131" s="128"/>
      <c r="T131" s="110"/>
      <c r="U131" s="110"/>
    </row>
    <row r="132" spans="1:21" ht="12.75">
      <c r="A132" s="289">
        <v>12</v>
      </c>
      <c r="B132" s="290">
        <f t="shared" si="11"/>
        <v>1724.8100000000004</v>
      </c>
      <c r="C132" s="266">
        <f t="shared" si="12"/>
        <v>0.05</v>
      </c>
      <c r="D132" s="270">
        <v>300</v>
      </c>
      <c r="E132" s="291">
        <f t="shared" si="10"/>
        <v>1147.003</v>
      </c>
      <c r="F132" s="266">
        <f t="shared" si="13"/>
        <v>0.07</v>
      </c>
      <c r="G132" s="270">
        <v>560</v>
      </c>
      <c r="H132" s="269">
        <f t="shared" si="14"/>
        <v>13.629999999999999</v>
      </c>
      <c r="I132" s="267">
        <f t="shared" si="15"/>
        <v>0</v>
      </c>
      <c r="J132" s="270">
        <v>0</v>
      </c>
      <c r="K132" s="63"/>
      <c r="L132" s="110"/>
      <c r="M132" s="126"/>
      <c r="N132" s="127"/>
      <c r="O132" s="127"/>
      <c r="P132" s="128"/>
      <c r="Q132" s="127"/>
      <c r="R132" s="131"/>
      <c r="S132" s="128"/>
      <c r="T132" s="110"/>
      <c r="U132" s="110"/>
    </row>
    <row r="133" spans="1:21" ht="12.75">
      <c r="A133" s="289">
        <v>13</v>
      </c>
      <c r="B133" s="290">
        <f t="shared" si="11"/>
        <v>1724.8450000000005</v>
      </c>
      <c r="C133" s="266">
        <f t="shared" si="12"/>
        <v>0.035</v>
      </c>
      <c r="D133" s="270">
        <v>210</v>
      </c>
      <c r="E133" s="291">
        <f t="shared" si="10"/>
        <v>1147.06</v>
      </c>
      <c r="F133" s="266">
        <f t="shared" si="13"/>
        <v>0.057</v>
      </c>
      <c r="G133" s="270">
        <v>456</v>
      </c>
      <c r="H133" s="269">
        <f t="shared" si="14"/>
        <v>13.629999999999999</v>
      </c>
      <c r="I133" s="267">
        <f t="shared" si="15"/>
        <v>0</v>
      </c>
      <c r="J133" s="270">
        <v>0</v>
      </c>
      <c r="K133" s="63"/>
      <c r="L133" s="110"/>
      <c r="M133" s="126"/>
      <c r="N133" s="127"/>
      <c r="O133" s="127"/>
      <c r="P133" s="128"/>
      <c r="Q133" s="127"/>
      <c r="R133" s="131"/>
      <c r="S133" s="128"/>
      <c r="T133" s="110"/>
      <c r="U133" s="110"/>
    </row>
    <row r="134" spans="1:21" ht="12.75">
      <c r="A134" s="289">
        <v>14</v>
      </c>
      <c r="B134" s="290">
        <f t="shared" si="11"/>
        <v>1724.8950000000004</v>
      </c>
      <c r="C134" s="266">
        <f t="shared" si="12"/>
        <v>0.05</v>
      </c>
      <c r="D134" s="270">
        <v>300</v>
      </c>
      <c r="E134" s="291">
        <f t="shared" si="10"/>
        <v>1147.1319999999998</v>
      </c>
      <c r="F134" s="266">
        <f t="shared" si="13"/>
        <v>0.072</v>
      </c>
      <c r="G134" s="292">
        <v>576</v>
      </c>
      <c r="H134" s="269">
        <f t="shared" si="14"/>
        <v>13.629999999999999</v>
      </c>
      <c r="I134" s="267">
        <f t="shared" si="15"/>
        <v>0</v>
      </c>
      <c r="J134" s="270">
        <v>0</v>
      </c>
      <c r="K134" s="63"/>
      <c r="L134" s="110"/>
      <c r="M134" s="126"/>
      <c r="N134" s="127"/>
      <c r="O134" s="127"/>
      <c r="P134" s="128"/>
      <c r="Q134" s="127"/>
      <c r="R134" s="131"/>
      <c r="S134" s="132"/>
      <c r="T134" s="110"/>
      <c r="U134" s="110"/>
    </row>
    <row r="135" spans="1:21" ht="12.75">
      <c r="A135" s="289">
        <v>15</v>
      </c>
      <c r="B135" s="290">
        <f t="shared" si="11"/>
        <v>1724.9430000000004</v>
      </c>
      <c r="C135" s="266">
        <f t="shared" si="12"/>
        <v>0.048</v>
      </c>
      <c r="D135" s="270">
        <v>288</v>
      </c>
      <c r="E135" s="291">
        <f t="shared" si="10"/>
        <v>1147.1919999999998</v>
      </c>
      <c r="F135" s="266">
        <f t="shared" si="13"/>
        <v>0.06</v>
      </c>
      <c r="G135" s="270">
        <v>480</v>
      </c>
      <c r="H135" s="269">
        <f t="shared" si="14"/>
        <v>13.629999999999999</v>
      </c>
      <c r="I135" s="267">
        <f t="shared" si="15"/>
        <v>0</v>
      </c>
      <c r="J135" s="270">
        <v>0</v>
      </c>
      <c r="K135" s="63"/>
      <c r="L135" s="110"/>
      <c r="M135" s="126"/>
      <c r="N135" s="127"/>
      <c r="O135" s="127"/>
      <c r="P135" s="128"/>
      <c r="Q135" s="127"/>
      <c r="R135" s="131"/>
      <c r="S135" s="128"/>
      <c r="T135" s="110"/>
      <c r="U135" s="110"/>
    </row>
    <row r="136" spans="1:21" ht="12.75">
      <c r="A136" s="289">
        <v>16</v>
      </c>
      <c r="B136" s="290">
        <f t="shared" si="11"/>
        <v>1724.9870000000005</v>
      </c>
      <c r="C136" s="266">
        <f t="shared" si="12"/>
        <v>0.044</v>
      </c>
      <c r="D136" s="270">
        <v>264</v>
      </c>
      <c r="E136" s="291">
        <f t="shared" si="10"/>
        <v>1147.2549999999999</v>
      </c>
      <c r="F136" s="266">
        <f t="shared" si="13"/>
        <v>0.063</v>
      </c>
      <c r="G136" s="270">
        <v>504</v>
      </c>
      <c r="H136" s="269">
        <f t="shared" si="14"/>
        <v>13.629999999999999</v>
      </c>
      <c r="I136" s="267">
        <f t="shared" si="15"/>
        <v>0</v>
      </c>
      <c r="J136" s="270">
        <v>0</v>
      </c>
      <c r="K136" s="63"/>
      <c r="L136" s="110"/>
      <c r="M136" s="126"/>
      <c r="N136" s="127"/>
      <c r="O136" s="127"/>
      <c r="P136" s="128"/>
      <c r="Q136" s="127"/>
      <c r="R136" s="131"/>
      <c r="S136" s="128"/>
      <c r="T136" s="110"/>
      <c r="U136" s="110"/>
    </row>
    <row r="137" spans="1:21" ht="12.75">
      <c r="A137" s="289">
        <v>17</v>
      </c>
      <c r="B137" s="290">
        <f t="shared" si="11"/>
        <v>1725.0220000000006</v>
      </c>
      <c r="C137" s="266">
        <f t="shared" si="12"/>
        <v>0.035</v>
      </c>
      <c r="D137" s="270">
        <v>210</v>
      </c>
      <c r="E137" s="291">
        <f t="shared" si="10"/>
        <v>1147.3149999999998</v>
      </c>
      <c r="F137" s="266">
        <f t="shared" si="13"/>
        <v>0.06</v>
      </c>
      <c r="G137" s="292">
        <v>480</v>
      </c>
      <c r="H137" s="269">
        <f t="shared" si="14"/>
        <v>13.629999999999999</v>
      </c>
      <c r="I137" s="267">
        <f t="shared" si="15"/>
        <v>0</v>
      </c>
      <c r="J137" s="270">
        <v>0</v>
      </c>
      <c r="K137" s="63"/>
      <c r="L137" s="110"/>
      <c r="M137" s="126"/>
      <c r="N137" s="127"/>
      <c r="O137" s="127"/>
      <c r="P137" s="128"/>
      <c r="Q137" s="127"/>
      <c r="R137" s="131"/>
      <c r="S137" s="132"/>
      <c r="T137" s="110"/>
      <c r="U137" s="110"/>
    </row>
    <row r="138" spans="1:21" ht="12.75">
      <c r="A138" s="289">
        <v>18</v>
      </c>
      <c r="B138" s="290">
        <f t="shared" si="11"/>
        <v>1725.0530000000006</v>
      </c>
      <c r="C138" s="266">
        <f t="shared" si="12"/>
        <v>0.031</v>
      </c>
      <c r="D138" s="270">
        <v>186</v>
      </c>
      <c r="E138" s="291">
        <f t="shared" si="10"/>
        <v>1147.3629999999998</v>
      </c>
      <c r="F138" s="266">
        <f t="shared" si="13"/>
        <v>0.048</v>
      </c>
      <c r="G138" s="270">
        <v>384</v>
      </c>
      <c r="H138" s="269">
        <f t="shared" si="14"/>
        <v>13.629999999999999</v>
      </c>
      <c r="I138" s="267">
        <f t="shared" si="15"/>
        <v>0</v>
      </c>
      <c r="J138" s="270">
        <v>0</v>
      </c>
      <c r="K138" s="63"/>
      <c r="L138" s="110"/>
      <c r="M138" s="126"/>
      <c r="N138" s="127"/>
      <c r="O138" s="127"/>
      <c r="P138" s="128"/>
      <c r="Q138" s="127"/>
      <c r="R138" s="131"/>
      <c r="S138" s="128"/>
      <c r="T138" s="110"/>
      <c r="U138" s="110"/>
    </row>
    <row r="139" spans="1:21" ht="12.75">
      <c r="A139" s="289">
        <v>19</v>
      </c>
      <c r="B139" s="290">
        <f t="shared" si="11"/>
        <v>1725.0830000000005</v>
      </c>
      <c r="C139" s="266">
        <f t="shared" si="12"/>
        <v>0.03</v>
      </c>
      <c r="D139" s="270">
        <v>180</v>
      </c>
      <c r="E139" s="291">
        <f t="shared" si="10"/>
        <v>1147.426</v>
      </c>
      <c r="F139" s="266">
        <f t="shared" si="13"/>
        <v>0.063</v>
      </c>
      <c r="G139" s="270">
        <v>504</v>
      </c>
      <c r="H139" s="269">
        <f t="shared" si="14"/>
        <v>13.629999999999999</v>
      </c>
      <c r="I139" s="267">
        <f t="shared" si="15"/>
        <v>0</v>
      </c>
      <c r="J139" s="270">
        <v>0</v>
      </c>
      <c r="K139" s="63"/>
      <c r="L139" s="110"/>
      <c r="M139" s="126"/>
      <c r="N139" s="127"/>
      <c r="O139" s="127"/>
      <c r="P139" s="128"/>
      <c r="Q139" s="127"/>
      <c r="R139" s="131"/>
      <c r="S139" s="128"/>
      <c r="T139" s="110"/>
      <c r="U139" s="110"/>
    </row>
    <row r="140" spans="1:21" ht="12.75">
      <c r="A140" s="289">
        <v>20</v>
      </c>
      <c r="B140" s="290">
        <f t="shared" si="11"/>
        <v>1725.1090000000006</v>
      </c>
      <c r="C140" s="266">
        <f t="shared" si="12"/>
        <v>0.026</v>
      </c>
      <c r="D140" s="270">
        <v>156</v>
      </c>
      <c r="E140" s="291">
        <f t="shared" si="10"/>
        <v>1147.4759999999999</v>
      </c>
      <c r="F140" s="266">
        <f t="shared" si="13"/>
        <v>0.05</v>
      </c>
      <c r="G140" s="270">
        <v>400</v>
      </c>
      <c r="H140" s="269">
        <f t="shared" si="14"/>
        <v>13.639999999999999</v>
      </c>
      <c r="I140" s="267">
        <f t="shared" si="15"/>
        <v>0.01</v>
      </c>
      <c r="J140" s="270">
        <v>40</v>
      </c>
      <c r="K140" s="63"/>
      <c r="L140" s="110"/>
      <c r="M140" s="126"/>
      <c r="N140" s="127"/>
      <c r="O140" s="127"/>
      <c r="P140" s="128"/>
      <c r="Q140" s="127"/>
      <c r="R140" s="131"/>
      <c r="S140" s="128"/>
      <c r="T140" s="110"/>
      <c r="U140" s="110"/>
    </row>
    <row r="141" spans="1:21" ht="12.75">
      <c r="A141" s="289">
        <v>21</v>
      </c>
      <c r="B141" s="290">
        <f t="shared" si="11"/>
        <v>1725.1340000000007</v>
      </c>
      <c r="C141" s="266">
        <f t="shared" si="12"/>
        <v>0.025</v>
      </c>
      <c r="D141" s="270">
        <v>150</v>
      </c>
      <c r="E141" s="291">
        <f t="shared" si="10"/>
        <v>1147.5159999999998</v>
      </c>
      <c r="F141" s="266">
        <f t="shared" si="13"/>
        <v>0.04</v>
      </c>
      <c r="G141" s="270">
        <v>320</v>
      </c>
      <c r="H141" s="269">
        <f t="shared" si="14"/>
        <v>13.639999999999999</v>
      </c>
      <c r="I141" s="267">
        <f t="shared" si="15"/>
        <v>0</v>
      </c>
      <c r="J141" s="270">
        <v>0</v>
      </c>
      <c r="K141" s="63"/>
      <c r="L141" s="110"/>
      <c r="M141" s="126"/>
      <c r="N141" s="127"/>
      <c r="O141" s="127"/>
      <c r="P141" s="128"/>
      <c r="Q141" s="127"/>
      <c r="R141" s="131"/>
      <c r="S141" s="128"/>
      <c r="T141" s="110"/>
      <c r="U141" s="110"/>
    </row>
    <row r="142" spans="1:21" ht="12.75">
      <c r="A142" s="289">
        <v>22</v>
      </c>
      <c r="B142" s="290">
        <f t="shared" si="11"/>
        <v>1725.1560000000006</v>
      </c>
      <c r="C142" s="266">
        <f t="shared" si="12"/>
        <v>0.022</v>
      </c>
      <c r="D142" s="270">
        <v>132</v>
      </c>
      <c r="E142" s="291">
        <f t="shared" si="10"/>
        <v>1147.5739999999998</v>
      </c>
      <c r="F142" s="266">
        <f t="shared" si="13"/>
        <v>0.058</v>
      </c>
      <c r="G142" s="270">
        <v>464</v>
      </c>
      <c r="H142" s="269">
        <f t="shared" si="14"/>
        <v>13.639999999999999</v>
      </c>
      <c r="I142" s="267">
        <f t="shared" si="15"/>
        <v>0</v>
      </c>
      <c r="J142" s="270">
        <v>0</v>
      </c>
      <c r="K142" s="63"/>
      <c r="L142" s="110"/>
      <c r="M142" s="126"/>
      <c r="N142" s="127"/>
      <c r="O142" s="127"/>
      <c r="P142" s="128"/>
      <c r="Q142" s="127"/>
      <c r="R142" s="131"/>
      <c r="S142" s="128"/>
      <c r="T142" s="110"/>
      <c r="U142" s="110"/>
    </row>
    <row r="143" spans="1:21" ht="12.75">
      <c r="A143" s="289">
        <v>23</v>
      </c>
      <c r="B143" s="290">
        <f t="shared" si="11"/>
        <v>1725.1780000000006</v>
      </c>
      <c r="C143" s="266">
        <f t="shared" si="12"/>
        <v>0.022</v>
      </c>
      <c r="D143" s="270">
        <v>132</v>
      </c>
      <c r="E143" s="291">
        <f t="shared" si="10"/>
        <v>1147.627</v>
      </c>
      <c r="F143" s="266">
        <f t="shared" si="13"/>
        <v>0.053</v>
      </c>
      <c r="G143" s="270">
        <v>424</v>
      </c>
      <c r="H143" s="269">
        <f t="shared" si="14"/>
        <v>13.649999999999999</v>
      </c>
      <c r="I143" s="267">
        <f t="shared" si="15"/>
        <v>0.01</v>
      </c>
      <c r="J143" s="270">
        <v>40</v>
      </c>
      <c r="K143" s="63"/>
      <c r="L143" s="110"/>
      <c r="M143" s="126"/>
      <c r="N143" s="127"/>
      <c r="O143" s="127"/>
      <c r="P143" s="128"/>
      <c r="Q143" s="127"/>
      <c r="R143" s="131"/>
      <c r="S143" s="128"/>
      <c r="T143" s="110"/>
      <c r="U143" s="110"/>
    </row>
    <row r="144" spans="1:21" ht="12.75">
      <c r="A144" s="289">
        <v>24</v>
      </c>
      <c r="B144" s="290">
        <f t="shared" si="11"/>
        <v>1725.1990000000005</v>
      </c>
      <c r="C144" s="266">
        <f t="shared" si="12"/>
        <v>0.021</v>
      </c>
      <c r="D144" s="270">
        <v>126</v>
      </c>
      <c r="E144" s="291">
        <f t="shared" si="10"/>
        <v>1147.6689999999999</v>
      </c>
      <c r="F144" s="266">
        <f t="shared" si="13"/>
        <v>0.042</v>
      </c>
      <c r="G144" s="270">
        <v>336</v>
      </c>
      <c r="H144" s="269">
        <f t="shared" si="14"/>
        <v>13.649999999999999</v>
      </c>
      <c r="I144" s="267">
        <f t="shared" si="15"/>
        <v>0</v>
      </c>
      <c r="J144" s="270">
        <v>0</v>
      </c>
      <c r="K144" s="63"/>
      <c r="L144" s="110"/>
      <c r="M144" s="126"/>
      <c r="N144" s="127"/>
      <c r="O144" s="127"/>
      <c r="P144" s="128"/>
      <c r="Q144" s="127"/>
      <c r="R144" s="131"/>
      <c r="S144" s="128"/>
      <c r="T144" s="110"/>
      <c r="U144" s="110"/>
    </row>
    <row r="145" spans="1:21" ht="13.5" thickBot="1">
      <c r="A145" s="293" t="s">
        <v>7</v>
      </c>
      <c r="B145" s="294"/>
      <c r="C145" s="272"/>
      <c r="D145" s="274">
        <f>SUM(D121:D144)</f>
        <v>4314</v>
      </c>
      <c r="E145" s="295"/>
      <c r="F145" s="296"/>
      <c r="G145" s="274">
        <f>SUM(G121:G144)</f>
        <v>10856</v>
      </c>
      <c r="H145" s="272"/>
      <c r="I145" s="272"/>
      <c r="J145" s="274">
        <f>SUM(J121:J144)</f>
        <v>280</v>
      </c>
      <c r="K145" s="63"/>
      <c r="L145" s="110"/>
      <c r="M145" s="126"/>
      <c r="N145" s="133"/>
      <c r="O145" s="133"/>
      <c r="P145" s="128"/>
      <c r="Q145" s="134"/>
      <c r="R145" s="110"/>
      <c r="S145" s="128"/>
      <c r="T145" s="110"/>
      <c r="U145" s="110"/>
    </row>
    <row r="146" spans="1:21" ht="12.75">
      <c r="A146" s="119"/>
      <c r="B146" s="120"/>
      <c r="C146" s="120"/>
      <c r="D146" s="119"/>
      <c r="E146" s="120"/>
      <c r="F146" s="70"/>
      <c r="G146" s="119"/>
      <c r="H146" s="120"/>
      <c r="I146" s="120"/>
      <c r="J146" s="119"/>
      <c r="K146" s="63"/>
      <c r="L146" s="110"/>
      <c r="M146" s="126"/>
      <c r="N146" s="133"/>
      <c r="O146" s="133"/>
      <c r="P146" s="128"/>
      <c r="Q146" s="134"/>
      <c r="R146" s="110"/>
      <c r="S146" s="128"/>
      <c r="T146" s="110"/>
      <c r="U146" s="110"/>
    </row>
    <row r="147" spans="1:21" ht="12.75">
      <c r="A147" s="63"/>
      <c r="B147" s="64" t="s">
        <v>65</v>
      </c>
      <c r="C147" s="63"/>
      <c r="D147" s="63"/>
      <c r="E147" s="63"/>
      <c r="F147" s="63"/>
      <c r="G147" s="63"/>
      <c r="H147" s="63"/>
      <c r="I147" s="63"/>
      <c r="J147" s="63"/>
      <c r="K147" s="63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</row>
    <row r="148" spans="1:21" ht="12.7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</row>
    <row r="149" spans="1:11" ht="12.7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</row>
    <row r="150" spans="1:11" ht="15.75">
      <c r="A150" s="63"/>
      <c r="B150" s="35" t="s">
        <v>54</v>
      </c>
      <c r="C150" s="69"/>
      <c r="D150" s="69"/>
      <c r="E150" s="70"/>
      <c r="F150" s="37" t="s">
        <v>78</v>
      </c>
      <c r="G150" s="69"/>
      <c r="H150" s="69"/>
      <c r="I150" s="63"/>
      <c r="J150" s="63"/>
      <c r="K150" s="63"/>
    </row>
    <row r="151" spans="1:11" ht="12.75">
      <c r="A151" s="71"/>
      <c r="B151" s="72"/>
      <c r="C151" s="72" t="s">
        <v>9</v>
      </c>
      <c r="D151" s="71"/>
      <c r="E151" s="73"/>
      <c r="F151" s="74" t="s">
        <v>20</v>
      </c>
      <c r="G151" s="71"/>
      <c r="H151" s="71"/>
      <c r="I151" s="71"/>
      <c r="J151" s="63"/>
      <c r="K151" s="63"/>
    </row>
    <row r="152" spans="1:11" ht="15">
      <c r="A152" s="63"/>
      <c r="B152" s="75" t="s">
        <v>56</v>
      </c>
      <c r="C152" s="69"/>
      <c r="D152" s="69"/>
      <c r="E152" s="70"/>
      <c r="F152" s="69" t="s">
        <v>79</v>
      </c>
      <c r="G152" s="69"/>
      <c r="H152" s="69"/>
      <c r="I152" s="63"/>
      <c r="J152" s="63"/>
      <c r="K152" s="63"/>
    </row>
    <row r="153" spans="1:11" ht="15">
      <c r="A153" s="71"/>
      <c r="B153" s="75"/>
      <c r="C153" s="69"/>
      <c r="D153" s="69"/>
      <c r="E153" s="70"/>
      <c r="F153" s="69"/>
      <c r="G153" s="69"/>
      <c r="H153" s="69"/>
      <c r="I153" s="71"/>
      <c r="J153" s="63"/>
      <c r="K153" s="63"/>
    </row>
    <row r="154" spans="1:11" ht="15">
      <c r="A154" s="63"/>
      <c r="B154" s="62"/>
      <c r="C154" s="76" t="s">
        <v>17</v>
      </c>
      <c r="D154" s="77"/>
      <c r="E154" s="77"/>
      <c r="F154" s="63"/>
      <c r="G154" s="63"/>
      <c r="H154" s="63"/>
      <c r="I154" s="63"/>
      <c r="J154" s="63"/>
      <c r="K154" s="63"/>
    </row>
    <row r="155" spans="1:11" ht="12.7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</row>
    <row r="156" spans="1:11" ht="15.75">
      <c r="A156" s="177" t="s">
        <v>80</v>
      </c>
      <c r="B156" s="177"/>
      <c r="C156" s="177"/>
      <c r="D156" s="177"/>
      <c r="E156" s="177"/>
      <c r="F156" s="177"/>
      <c r="G156" s="177"/>
      <c r="H156" s="177"/>
      <c r="I156" s="177"/>
      <c r="J156" s="177"/>
      <c r="K156" s="63"/>
    </row>
    <row r="157" spans="1:11" ht="15">
      <c r="A157" s="179" t="s">
        <v>12</v>
      </c>
      <c r="B157" s="179"/>
      <c r="C157" s="179"/>
      <c r="D157" s="179"/>
      <c r="E157" s="179"/>
      <c r="F157" s="179"/>
      <c r="G157" s="179"/>
      <c r="H157" s="179"/>
      <c r="I157" s="179"/>
      <c r="J157" s="179"/>
      <c r="K157" s="63"/>
    </row>
    <row r="158" spans="1:11" ht="15">
      <c r="A158" s="179" t="s">
        <v>127</v>
      </c>
      <c r="B158" s="179"/>
      <c r="C158" s="179"/>
      <c r="D158" s="179"/>
      <c r="E158" s="179"/>
      <c r="F158" s="179"/>
      <c r="G158" s="179"/>
      <c r="H158" s="179"/>
      <c r="I158" s="179"/>
      <c r="J158" s="179"/>
      <c r="K158" s="63"/>
    </row>
    <row r="159" spans="1:11" ht="13.5" thickBot="1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</row>
    <row r="160" spans="1:11" ht="12.75" customHeight="1">
      <c r="A160" s="275" t="s">
        <v>59</v>
      </c>
      <c r="B160" s="297" t="s">
        <v>3</v>
      </c>
      <c r="C160" s="298"/>
      <c r="D160" s="298"/>
      <c r="E160" s="298"/>
      <c r="F160" s="298"/>
      <c r="G160" s="298"/>
      <c r="H160" s="298"/>
      <c r="I160" s="298"/>
      <c r="J160" s="299"/>
      <c r="K160" s="63"/>
    </row>
    <row r="161" spans="1:11" ht="12.75">
      <c r="A161" s="279"/>
      <c r="B161" s="282" t="s">
        <v>81</v>
      </c>
      <c r="C161" s="188"/>
      <c r="D161" s="188"/>
      <c r="E161" s="188" t="s">
        <v>82</v>
      </c>
      <c r="F161" s="188"/>
      <c r="G161" s="188"/>
      <c r="H161" s="188" t="s">
        <v>83</v>
      </c>
      <c r="I161" s="188"/>
      <c r="J161" s="261"/>
      <c r="K161" s="63"/>
    </row>
    <row r="162" spans="1:11" ht="12.75">
      <c r="A162" s="279"/>
      <c r="B162" s="282" t="s">
        <v>84</v>
      </c>
      <c r="C162" s="188"/>
      <c r="D162" s="188"/>
      <c r="E162" s="188" t="s">
        <v>85</v>
      </c>
      <c r="F162" s="188"/>
      <c r="G162" s="188"/>
      <c r="H162" s="189" t="s">
        <v>85</v>
      </c>
      <c r="I162" s="189"/>
      <c r="J162" s="190"/>
      <c r="K162" s="63"/>
    </row>
    <row r="163" spans="1:11" ht="34.5" thickBot="1">
      <c r="A163" s="283"/>
      <c r="B163" s="88" t="s">
        <v>13</v>
      </c>
      <c r="C163" s="79" t="s">
        <v>14</v>
      </c>
      <c r="D163" s="79" t="s">
        <v>15</v>
      </c>
      <c r="E163" s="79" t="s">
        <v>13</v>
      </c>
      <c r="F163" s="79" t="s">
        <v>14</v>
      </c>
      <c r="G163" s="79" t="s">
        <v>15</v>
      </c>
      <c r="H163" s="79" t="s">
        <v>13</v>
      </c>
      <c r="I163" s="79" t="s">
        <v>14</v>
      </c>
      <c r="J163" s="264" t="s">
        <v>15</v>
      </c>
      <c r="K163" s="63"/>
    </row>
    <row r="164" spans="1:11" ht="12.75">
      <c r="A164" s="284">
        <v>0</v>
      </c>
      <c r="B164" s="300">
        <v>1111</v>
      </c>
      <c r="C164" s="301"/>
      <c r="D164" s="302"/>
      <c r="E164" s="300">
        <v>6180</v>
      </c>
      <c r="F164" s="303"/>
      <c r="G164" s="302"/>
      <c r="H164" s="300">
        <v>5280</v>
      </c>
      <c r="I164" s="303"/>
      <c r="J164" s="302"/>
      <c r="K164" s="63"/>
    </row>
    <row r="165" spans="1:11" ht="12.75">
      <c r="A165" s="289">
        <v>1</v>
      </c>
      <c r="B165" s="304">
        <f>B164+C165</f>
        <v>1111.011</v>
      </c>
      <c r="C165" s="305">
        <f>D165/6000</f>
        <v>0.011</v>
      </c>
      <c r="D165" s="306">
        <v>66</v>
      </c>
      <c r="E165" s="304">
        <f>E164+F165</f>
        <v>6180</v>
      </c>
      <c r="F165" s="305">
        <f>G165/1500</f>
        <v>0</v>
      </c>
      <c r="G165" s="307">
        <v>0</v>
      </c>
      <c r="H165" s="304">
        <f>H164+I165</f>
        <v>5280.154</v>
      </c>
      <c r="I165" s="305">
        <f>J165/1500</f>
        <v>0.154</v>
      </c>
      <c r="J165" s="307">
        <v>231</v>
      </c>
      <c r="K165" s="63"/>
    </row>
    <row r="166" spans="1:11" ht="12.75">
      <c r="A166" s="289">
        <v>2</v>
      </c>
      <c r="B166" s="304">
        <f aca="true" t="shared" si="16" ref="B166:B188">B165+C166</f>
        <v>1111.022</v>
      </c>
      <c r="C166" s="305">
        <f aca="true" t="shared" si="17" ref="C166:C188">D166/6000</f>
        <v>0.011</v>
      </c>
      <c r="D166" s="306">
        <v>66</v>
      </c>
      <c r="E166" s="304">
        <f aca="true" t="shared" si="18" ref="E166:E188">E165+F166</f>
        <v>6180</v>
      </c>
      <c r="F166" s="305">
        <f aca="true" t="shared" si="19" ref="F166:F188">G166/1500</f>
        <v>0</v>
      </c>
      <c r="G166" s="307">
        <v>0</v>
      </c>
      <c r="H166" s="304">
        <f aca="true" t="shared" si="20" ref="H166:H188">H165+I166</f>
        <v>5280.2880000000005</v>
      </c>
      <c r="I166" s="305">
        <f aca="true" t="shared" si="21" ref="I166:I188">J166/1500</f>
        <v>0.134</v>
      </c>
      <c r="J166" s="307">
        <v>201</v>
      </c>
      <c r="K166" s="63"/>
    </row>
    <row r="167" spans="1:11" ht="12.75">
      <c r="A167" s="289">
        <v>3</v>
      </c>
      <c r="B167" s="304">
        <f t="shared" si="16"/>
        <v>1111.033</v>
      </c>
      <c r="C167" s="305">
        <f t="shared" si="17"/>
        <v>0.011</v>
      </c>
      <c r="D167" s="306">
        <v>66</v>
      </c>
      <c r="E167" s="304">
        <f t="shared" si="18"/>
        <v>6180</v>
      </c>
      <c r="F167" s="305">
        <f t="shared" si="19"/>
        <v>0</v>
      </c>
      <c r="G167" s="307">
        <v>0</v>
      </c>
      <c r="H167" s="304">
        <f t="shared" si="20"/>
        <v>5280.412</v>
      </c>
      <c r="I167" s="305">
        <f t="shared" si="21"/>
        <v>0.124</v>
      </c>
      <c r="J167" s="307">
        <v>186</v>
      </c>
      <c r="K167" s="63"/>
    </row>
    <row r="168" spans="1:11" ht="12.75">
      <c r="A168" s="289">
        <v>4</v>
      </c>
      <c r="B168" s="304">
        <f t="shared" si="16"/>
        <v>1111.0439999999999</v>
      </c>
      <c r="C168" s="305">
        <f t="shared" si="17"/>
        <v>0.011</v>
      </c>
      <c r="D168" s="306">
        <v>66</v>
      </c>
      <c r="E168" s="304">
        <f t="shared" si="18"/>
        <v>6180</v>
      </c>
      <c r="F168" s="305">
        <f t="shared" si="19"/>
        <v>0</v>
      </c>
      <c r="G168" s="307">
        <v>0</v>
      </c>
      <c r="H168" s="304">
        <f t="shared" si="20"/>
        <v>5280.536</v>
      </c>
      <c r="I168" s="305">
        <f t="shared" si="21"/>
        <v>0.124</v>
      </c>
      <c r="J168" s="307">
        <v>186</v>
      </c>
      <c r="K168" s="63"/>
    </row>
    <row r="169" spans="1:11" ht="12.75">
      <c r="A169" s="289">
        <v>5</v>
      </c>
      <c r="B169" s="304">
        <f t="shared" si="16"/>
        <v>1111.0549999999998</v>
      </c>
      <c r="C169" s="305">
        <f t="shared" si="17"/>
        <v>0.011</v>
      </c>
      <c r="D169" s="306">
        <v>66</v>
      </c>
      <c r="E169" s="304">
        <f t="shared" si="18"/>
        <v>6180</v>
      </c>
      <c r="F169" s="305">
        <f t="shared" si="19"/>
        <v>0</v>
      </c>
      <c r="G169" s="307">
        <v>0</v>
      </c>
      <c r="H169" s="304">
        <f t="shared" si="20"/>
        <v>5280.66</v>
      </c>
      <c r="I169" s="305">
        <f t="shared" si="21"/>
        <v>0.124</v>
      </c>
      <c r="J169" s="307">
        <v>186</v>
      </c>
      <c r="K169" s="63"/>
    </row>
    <row r="170" spans="1:11" ht="12.75">
      <c r="A170" s="289">
        <v>6</v>
      </c>
      <c r="B170" s="304">
        <f t="shared" si="16"/>
        <v>1111.0669999999998</v>
      </c>
      <c r="C170" s="305">
        <f t="shared" si="17"/>
        <v>0.012</v>
      </c>
      <c r="D170" s="306">
        <v>72</v>
      </c>
      <c r="E170" s="304">
        <f t="shared" si="18"/>
        <v>6180</v>
      </c>
      <c r="F170" s="305">
        <f t="shared" si="19"/>
        <v>0</v>
      </c>
      <c r="G170" s="307">
        <v>0</v>
      </c>
      <c r="H170" s="304">
        <f t="shared" si="20"/>
        <v>5280.794</v>
      </c>
      <c r="I170" s="305">
        <f t="shared" si="21"/>
        <v>0.134</v>
      </c>
      <c r="J170" s="307">
        <v>201</v>
      </c>
      <c r="K170" s="63"/>
    </row>
    <row r="171" spans="1:11" ht="12.75">
      <c r="A171" s="289">
        <v>7</v>
      </c>
      <c r="B171" s="304">
        <f t="shared" si="16"/>
        <v>1111.0799999999997</v>
      </c>
      <c r="C171" s="305">
        <f t="shared" si="17"/>
        <v>0.013</v>
      </c>
      <c r="D171" s="306">
        <v>78</v>
      </c>
      <c r="E171" s="304">
        <f t="shared" si="18"/>
        <v>6180</v>
      </c>
      <c r="F171" s="305">
        <f t="shared" si="19"/>
        <v>0</v>
      </c>
      <c r="G171" s="307">
        <v>0</v>
      </c>
      <c r="H171" s="304">
        <f t="shared" si="20"/>
        <v>5280.948</v>
      </c>
      <c r="I171" s="305">
        <f t="shared" si="21"/>
        <v>0.154</v>
      </c>
      <c r="J171" s="307">
        <v>231</v>
      </c>
      <c r="K171" s="63"/>
    </row>
    <row r="172" spans="1:11" ht="12.75">
      <c r="A172" s="289">
        <v>8</v>
      </c>
      <c r="B172" s="304">
        <f t="shared" si="16"/>
        <v>1111.0999999999997</v>
      </c>
      <c r="C172" s="305">
        <f t="shared" si="17"/>
        <v>0.02</v>
      </c>
      <c r="D172" s="306">
        <v>120</v>
      </c>
      <c r="E172" s="304">
        <f t="shared" si="18"/>
        <v>6180</v>
      </c>
      <c r="F172" s="305">
        <f t="shared" si="19"/>
        <v>0</v>
      </c>
      <c r="G172" s="307">
        <v>0</v>
      </c>
      <c r="H172" s="304">
        <f t="shared" si="20"/>
        <v>5281.142000000001</v>
      </c>
      <c r="I172" s="305">
        <f t="shared" si="21"/>
        <v>0.194</v>
      </c>
      <c r="J172" s="307">
        <v>291</v>
      </c>
      <c r="K172" s="63"/>
    </row>
    <row r="173" spans="1:11" ht="12.75">
      <c r="A173" s="289">
        <v>9</v>
      </c>
      <c r="B173" s="304">
        <f t="shared" si="16"/>
        <v>1111.1219999999996</v>
      </c>
      <c r="C173" s="305">
        <f t="shared" si="17"/>
        <v>0.022</v>
      </c>
      <c r="D173" s="306">
        <v>132</v>
      </c>
      <c r="E173" s="304">
        <f t="shared" si="18"/>
        <v>6180</v>
      </c>
      <c r="F173" s="305">
        <f t="shared" si="19"/>
        <v>0</v>
      </c>
      <c r="G173" s="307">
        <v>0</v>
      </c>
      <c r="H173" s="304">
        <f t="shared" si="20"/>
        <v>5281.336000000001</v>
      </c>
      <c r="I173" s="305">
        <f t="shared" si="21"/>
        <v>0.194</v>
      </c>
      <c r="J173" s="307">
        <v>291</v>
      </c>
      <c r="K173" s="63"/>
    </row>
    <row r="174" spans="1:11" ht="12.75">
      <c r="A174" s="289">
        <v>10</v>
      </c>
      <c r="B174" s="304">
        <f t="shared" si="16"/>
        <v>1111.1519999999996</v>
      </c>
      <c r="C174" s="305">
        <f t="shared" si="17"/>
        <v>0.03</v>
      </c>
      <c r="D174" s="306">
        <v>180</v>
      </c>
      <c r="E174" s="304">
        <f t="shared" si="18"/>
        <v>6180</v>
      </c>
      <c r="F174" s="305">
        <f t="shared" si="19"/>
        <v>0</v>
      </c>
      <c r="G174" s="307">
        <v>0</v>
      </c>
      <c r="H174" s="304">
        <f t="shared" si="20"/>
        <v>5281.580000000001</v>
      </c>
      <c r="I174" s="305">
        <f t="shared" si="21"/>
        <v>0.244</v>
      </c>
      <c r="J174" s="307">
        <v>366</v>
      </c>
      <c r="K174" s="63"/>
    </row>
    <row r="175" spans="1:11" ht="12.75">
      <c r="A175" s="289">
        <v>11</v>
      </c>
      <c r="B175" s="304">
        <f t="shared" si="16"/>
        <v>1111.1919999999996</v>
      </c>
      <c r="C175" s="305">
        <f t="shared" si="17"/>
        <v>0.04</v>
      </c>
      <c r="D175" s="306">
        <v>240</v>
      </c>
      <c r="E175" s="304">
        <f t="shared" si="18"/>
        <v>6180</v>
      </c>
      <c r="F175" s="305">
        <f t="shared" si="19"/>
        <v>0</v>
      </c>
      <c r="G175" s="307">
        <v>0</v>
      </c>
      <c r="H175" s="304">
        <f t="shared" si="20"/>
        <v>5281.834000000001</v>
      </c>
      <c r="I175" s="305">
        <f t="shared" si="21"/>
        <v>0.254</v>
      </c>
      <c r="J175" s="307">
        <v>381</v>
      </c>
      <c r="K175" s="63"/>
    </row>
    <row r="176" spans="1:11" ht="12.75">
      <c r="A176" s="289">
        <v>12</v>
      </c>
      <c r="B176" s="304">
        <f t="shared" si="16"/>
        <v>1111.2319999999995</v>
      </c>
      <c r="C176" s="305">
        <f t="shared" si="17"/>
        <v>0.04</v>
      </c>
      <c r="D176" s="306">
        <v>240</v>
      </c>
      <c r="E176" s="304">
        <f t="shared" si="18"/>
        <v>6180</v>
      </c>
      <c r="F176" s="305">
        <f t="shared" si="19"/>
        <v>0</v>
      </c>
      <c r="G176" s="307">
        <v>0</v>
      </c>
      <c r="H176" s="304">
        <f t="shared" si="20"/>
        <v>5282.098000000001</v>
      </c>
      <c r="I176" s="305">
        <f t="shared" si="21"/>
        <v>0.264</v>
      </c>
      <c r="J176" s="307">
        <v>396</v>
      </c>
      <c r="K176" s="63"/>
    </row>
    <row r="177" spans="1:11" ht="12.75">
      <c r="A177" s="289">
        <v>13</v>
      </c>
      <c r="B177" s="304">
        <f t="shared" si="16"/>
        <v>1111.2619999999995</v>
      </c>
      <c r="C177" s="305">
        <f t="shared" si="17"/>
        <v>0.03</v>
      </c>
      <c r="D177" s="306">
        <v>180</v>
      </c>
      <c r="E177" s="304">
        <f t="shared" si="18"/>
        <v>6180</v>
      </c>
      <c r="F177" s="305">
        <f t="shared" si="19"/>
        <v>0</v>
      </c>
      <c r="G177" s="307">
        <v>0</v>
      </c>
      <c r="H177" s="304">
        <f t="shared" si="20"/>
        <v>5282.362000000001</v>
      </c>
      <c r="I177" s="305">
        <f t="shared" si="21"/>
        <v>0.264</v>
      </c>
      <c r="J177" s="307">
        <v>396</v>
      </c>
      <c r="K177" s="63"/>
    </row>
    <row r="178" spans="1:11" ht="12.75">
      <c r="A178" s="289">
        <v>14</v>
      </c>
      <c r="B178" s="304">
        <f t="shared" si="16"/>
        <v>1111.3019999999995</v>
      </c>
      <c r="C178" s="305">
        <f t="shared" si="17"/>
        <v>0.04</v>
      </c>
      <c r="D178" s="306">
        <v>240</v>
      </c>
      <c r="E178" s="304">
        <f t="shared" si="18"/>
        <v>6180</v>
      </c>
      <c r="F178" s="305">
        <f t="shared" si="19"/>
        <v>0</v>
      </c>
      <c r="G178" s="307">
        <v>0</v>
      </c>
      <c r="H178" s="304">
        <f t="shared" si="20"/>
        <v>5282.622000000001</v>
      </c>
      <c r="I178" s="305">
        <f t="shared" si="21"/>
        <v>0.26</v>
      </c>
      <c r="J178" s="307">
        <v>390</v>
      </c>
      <c r="K178" s="63"/>
    </row>
    <row r="179" spans="1:11" ht="12.75">
      <c r="A179" s="289">
        <v>15</v>
      </c>
      <c r="B179" s="304">
        <f t="shared" si="16"/>
        <v>1111.3419999999994</v>
      </c>
      <c r="C179" s="305">
        <f t="shared" si="17"/>
        <v>0.04</v>
      </c>
      <c r="D179" s="306">
        <v>240</v>
      </c>
      <c r="E179" s="304">
        <f t="shared" si="18"/>
        <v>6180</v>
      </c>
      <c r="F179" s="305">
        <f t="shared" si="19"/>
        <v>0</v>
      </c>
      <c r="G179" s="307">
        <v>0</v>
      </c>
      <c r="H179" s="304">
        <f t="shared" si="20"/>
        <v>5282.882000000001</v>
      </c>
      <c r="I179" s="305">
        <f t="shared" si="21"/>
        <v>0.26</v>
      </c>
      <c r="J179" s="307">
        <v>390</v>
      </c>
      <c r="K179" s="63"/>
    </row>
    <row r="180" spans="1:11" ht="12.75">
      <c r="A180" s="289">
        <v>16</v>
      </c>
      <c r="B180" s="304">
        <f t="shared" si="16"/>
        <v>1111.3819999999994</v>
      </c>
      <c r="C180" s="305">
        <f t="shared" si="17"/>
        <v>0.04</v>
      </c>
      <c r="D180" s="306">
        <v>240</v>
      </c>
      <c r="E180" s="304">
        <f t="shared" si="18"/>
        <v>6180</v>
      </c>
      <c r="F180" s="305">
        <f t="shared" si="19"/>
        <v>0</v>
      </c>
      <c r="G180" s="307">
        <v>0</v>
      </c>
      <c r="H180" s="304">
        <f t="shared" si="20"/>
        <v>5283.162000000001</v>
      </c>
      <c r="I180" s="305">
        <f t="shared" si="21"/>
        <v>0.28</v>
      </c>
      <c r="J180" s="307">
        <v>420</v>
      </c>
      <c r="K180" s="63"/>
    </row>
    <row r="181" spans="1:11" ht="12.75">
      <c r="A181" s="289">
        <v>17</v>
      </c>
      <c r="B181" s="304">
        <f t="shared" si="16"/>
        <v>1111.4119999999994</v>
      </c>
      <c r="C181" s="305">
        <f t="shared" si="17"/>
        <v>0.03</v>
      </c>
      <c r="D181" s="306">
        <v>180</v>
      </c>
      <c r="E181" s="304">
        <f t="shared" si="18"/>
        <v>6180</v>
      </c>
      <c r="F181" s="305">
        <f t="shared" si="19"/>
        <v>0</v>
      </c>
      <c r="G181" s="307">
        <v>0</v>
      </c>
      <c r="H181" s="304">
        <f t="shared" si="20"/>
        <v>5283.462000000001</v>
      </c>
      <c r="I181" s="305">
        <f t="shared" si="21"/>
        <v>0.3</v>
      </c>
      <c r="J181" s="307">
        <v>450</v>
      </c>
      <c r="K181" s="63"/>
    </row>
    <row r="182" spans="1:11" ht="12.75">
      <c r="A182" s="289">
        <v>18</v>
      </c>
      <c r="B182" s="304">
        <f t="shared" si="16"/>
        <v>1111.4419999999993</v>
      </c>
      <c r="C182" s="305">
        <f t="shared" si="17"/>
        <v>0.03</v>
      </c>
      <c r="D182" s="306">
        <v>180</v>
      </c>
      <c r="E182" s="304">
        <f t="shared" si="18"/>
        <v>6180</v>
      </c>
      <c r="F182" s="305">
        <f t="shared" si="19"/>
        <v>0</v>
      </c>
      <c r="G182" s="307">
        <v>0</v>
      </c>
      <c r="H182" s="304">
        <f t="shared" si="20"/>
        <v>5283.772000000002</v>
      </c>
      <c r="I182" s="305">
        <f t="shared" si="21"/>
        <v>0.31</v>
      </c>
      <c r="J182" s="307">
        <v>465</v>
      </c>
      <c r="K182" s="63"/>
    </row>
    <row r="183" spans="1:11" ht="12.75">
      <c r="A183" s="289">
        <v>19</v>
      </c>
      <c r="B183" s="304">
        <f t="shared" si="16"/>
        <v>1111.4719999999993</v>
      </c>
      <c r="C183" s="305">
        <f t="shared" si="17"/>
        <v>0.03</v>
      </c>
      <c r="D183" s="306">
        <v>180</v>
      </c>
      <c r="E183" s="304">
        <f t="shared" si="18"/>
        <v>6180</v>
      </c>
      <c r="F183" s="305">
        <f t="shared" si="19"/>
        <v>0</v>
      </c>
      <c r="G183" s="307">
        <v>0</v>
      </c>
      <c r="H183" s="304">
        <f t="shared" si="20"/>
        <v>5284.102000000002</v>
      </c>
      <c r="I183" s="305">
        <f t="shared" si="21"/>
        <v>0.33</v>
      </c>
      <c r="J183" s="307">
        <v>495</v>
      </c>
      <c r="K183" s="63"/>
    </row>
    <row r="184" spans="1:11" ht="12.75">
      <c r="A184" s="289">
        <v>20</v>
      </c>
      <c r="B184" s="304">
        <f t="shared" si="16"/>
        <v>1111.4919999999993</v>
      </c>
      <c r="C184" s="305">
        <f t="shared" si="17"/>
        <v>0.02</v>
      </c>
      <c r="D184" s="306">
        <v>120</v>
      </c>
      <c r="E184" s="304">
        <f t="shared" si="18"/>
        <v>6180</v>
      </c>
      <c r="F184" s="305">
        <f t="shared" si="19"/>
        <v>0</v>
      </c>
      <c r="G184" s="307">
        <v>0</v>
      </c>
      <c r="H184" s="304">
        <f t="shared" si="20"/>
        <v>5284.448000000001</v>
      </c>
      <c r="I184" s="305">
        <f t="shared" si="21"/>
        <v>0.346</v>
      </c>
      <c r="J184" s="307">
        <v>519</v>
      </c>
      <c r="K184" s="63"/>
    </row>
    <row r="185" spans="1:11" ht="12.75">
      <c r="A185" s="289">
        <v>21</v>
      </c>
      <c r="B185" s="304">
        <f t="shared" si="16"/>
        <v>1111.5119999999993</v>
      </c>
      <c r="C185" s="305">
        <f t="shared" si="17"/>
        <v>0.02</v>
      </c>
      <c r="D185" s="306">
        <v>120</v>
      </c>
      <c r="E185" s="304">
        <f t="shared" si="18"/>
        <v>6180</v>
      </c>
      <c r="F185" s="305">
        <f t="shared" si="19"/>
        <v>0</v>
      </c>
      <c r="G185" s="307">
        <v>0</v>
      </c>
      <c r="H185" s="304">
        <f t="shared" si="20"/>
        <v>5284.748000000001</v>
      </c>
      <c r="I185" s="305">
        <f t="shared" si="21"/>
        <v>0.3</v>
      </c>
      <c r="J185" s="307">
        <v>450</v>
      </c>
      <c r="K185" s="63"/>
    </row>
    <row r="186" spans="1:11" ht="12.75">
      <c r="A186" s="289">
        <v>22</v>
      </c>
      <c r="B186" s="304">
        <f t="shared" si="16"/>
        <v>1111.5259999999992</v>
      </c>
      <c r="C186" s="305">
        <f t="shared" si="17"/>
        <v>0.014</v>
      </c>
      <c r="D186" s="306">
        <v>84</v>
      </c>
      <c r="E186" s="304">
        <f t="shared" si="18"/>
        <v>6180</v>
      </c>
      <c r="F186" s="305">
        <f t="shared" si="19"/>
        <v>0</v>
      </c>
      <c r="G186" s="307">
        <v>0</v>
      </c>
      <c r="H186" s="304">
        <f t="shared" si="20"/>
        <v>5285.0120000000015</v>
      </c>
      <c r="I186" s="305">
        <f t="shared" si="21"/>
        <v>0.264</v>
      </c>
      <c r="J186" s="307">
        <v>396</v>
      </c>
      <c r="K186" s="63"/>
    </row>
    <row r="187" spans="1:11" ht="12.75">
      <c r="A187" s="289">
        <v>23</v>
      </c>
      <c r="B187" s="304">
        <f t="shared" si="16"/>
        <v>1111.539999999999</v>
      </c>
      <c r="C187" s="305">
        <f t="shared" si="17"/>
        <v>0.014</v>
      </c>
      <c r="D187" s="306">
        <v>84</v>
      </c>
      <c r="E187" s="304">
        <f t="shared" si="18"/>
        <v>6180</v>
      </c>
      <c r="F187" s="305">
        <f t="shared" si="19"/>
        <v>0</v>
      </c>
      <c r="G187" s="307">
        <v>0</v>
      </c>
      <c r="H187" s="304">
        <f t="shared" si="20"/>
        <v>5285.232000000002</v>
      </c>
      <c r="I187" s="305">
        <f t="shared" si="21"/>
        <v>0.22</v>
      </c>
      <c r="J187" s="307">
        <v>330</v>
      </c>
      <c r="K187" s="63"/>
    </row>
    <row r="188" spans="1:11" ht="12.75">
      <c r="A188" s="289">
        <v>24</v>
      </c>
      <c r="B188" s="304">
        <f t="shared" si="16"/>
        <v>1111.553999999999</v>
      </c>
      <c r="C188" s="305">
        <f t="shared" si="17"/>
        <v>0.014</v>
      </c>
      <c r="D188" s="306">
        <v>84</v>
      </c>
      <c r="E188" s="304">
        <f t="shared" si="18"/>
        <v>6180</v>
      </c>
      <c r="F188" s="305">
        <f t="shared" si="19"/>
        <v>0</v>
      </c>
      <c r="G188" s="307">
        <v>0</v>
      </c>
      <c r="H188" s="304">
        <f t="shared" si="20"/>
        <v>5285.426000000002</v>
      </c>
      <c r="I188" s="305">
        <f t="shared" si="21"/>
        <v>0.194</v>
      </c>
      <c r="J188" s="307">
        <v>291</v>
      </c>
      <c r="K188" s="63"/>
    </row>
    <row r="189" spans="1:11" ht="13.5" thickBot="1">
      <c r="A189" s="293" t="s">
        <v>7</v>
      </c>
      <c r="B189" s="308"/>
      <c r="C189" s="309"/>
      <c r="D189" s="310">
        <f>SUM(D165:D188)</f>
        <v>3324</v>
      </c>
      <c r="E189" s="308"/>
      <c r="F189" s="309"/>
      <c r="G189" s="311">
        <v>0</v>
      </c>
      <c r="H189" s="312"/>
      <c r="I189" s="309"/>
      <c r="J189" s="311">
        <f>SUM(J165:J188)</f>
        <v>8139</v>
      </c>
      <c r="K189" s="63"/>
    </row>
    <row r="190" spans="1:11" ht="12.7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</row>
    <row r="191" spans="1:11" ht="12.75">
      <c r="A191" s="63"/>
      <c r="B191" s="64" t="s">
        <v>65</v>
      </c>
      <c r="C191" s="63"/>
      <c r="D191" s="63"/>
      <c r="E191" s="63"/>
      <c r="F191" s="63"/>
      <c r="G191" s="63"/>
      <c r="H191" s="63"/>
      <c r="I191" s="63"/>
      <c r="J191" s="63"/>
      <c r="K191" s="63"/>
    </row>
    <row r="192" spans="1:11" ht="12.75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</row>
    <row r="193" spans="1:11" ht="15.75">
      <c r="A193" s="63"/>
      <c r="B193" s="177" t="s">
        <v>86</v>
      </c>
      <c r="C193" s="177"/>
      <c r="D193" s="177"/>
      <c r="E193" s="177"/>
      <c r="F193" s="177"/>
      <c r="G193" s="177"/>
      <c r="H193" s="177"/>
      <c r="I193" s="63"/>
      <c r="J193" s="63"/>
      <c r="K193" s="63"/>
    </row>
    <row r="194" spans="1:11" ht="12.75">
      <c r="A194" s="63"/>
      <c r="B194" s="178" t="s">
        <v>22</v>
      </c>
      <c r="C194" s="178"/>
      <c r="D194" s="178"/>
      <c r="E194" s="178"/>
      <c r="F194" s="178"/>
      <c r="G194" s="178"/>
      <c r="H194" s="178"/>
      <c r="I194" s="63"/>
      <c r="J194" s="63"/>
      <c r="K194" s="63"/>
    </row>
    <row r="195" spans="1:11" ht="15">
      <c r="A195" s="63"/>
      <c r="B195" s="179" t="s">
        <v>131</v>
      </c>
      <c r="C195" s="179"/>
      <c r="D195" s="179"/>
      <c r="E195" s="179"/>
      <c r="F195" s="179"/>
      <c r="G195" s="179"/>
      <c r="H195" s="179"/>
      <c r="I195" s="63"/>
      <c r="J195" s="63"/>
      <c r="K195" s="63"/>
    </row>
    <row r="196" spans="1:26" ht="15">
      <c r="A196" s="63"/>
      <c r="B196" s="75" t="s">
        <v>93</v>
      </c>
      <c r="C196" s="81"/>
      <c r="D196" s="81"/>
      <c r="E196" s="77"/>
      <c r="F196" s="82"/>
      <c r="G196" s="83"/>
      <c r="H196" s="84"/>
      <c r="I196" s="63"/>
      <c r="J196" s="63"/>
      <c r="K196" s="63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</row>
    <row r="197" spans="1:26" ht="12.75">
      <c r="A197" s="63"/>
      <c r="B197" s="72"/>
      <c r="C197" s="72" t="s">
        <v>23</v>
      </c>
      <c r="D197" s="71"/>
      <c r="E197" s="73"/>
      <c r="F197" s="85"/>
      <c r="G197" s="71"/>
      <c r="H197" s="71"/>
      <c r="I197" s="63"/>
      <c r="J197" s="63"/>
      <c r="K197" s="63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</row>
    <row r="198" spans="1:26" ht="13.5" thickBot="1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</row>
    <row r="199" spans="1:26" ht="12.75">
      <c r="A199" s="191" t="s">
        <v>59</v>
      </c>
      <c r="B199" s="313" t="s">
        <v>3</v>
      </c>
      <c r="C199" s="314"/>
      <c r="D199" s="314"/>
      <c r="E199" s="314"/>
      <c r="F199" s="314"/>
      <c r="G199" s="314"/>
      <c r="H199" s="314"/>
      <c r="I199" s="314"/>
      <c r="J199" s="315"/>
      <c r="K199" s="63"/>
      <c r="L199" s="180"/>
      <c r="M199" s="181"/>
      <c r="N199" s="181"/>
      <c r="O199" s="181"/>
      <c r="P199" s="181"/>
      <c r="Q199" s="181"/>
      <c r="R199" s="181"/>
      <c r="S199" s="181"/>
      <c r="T199" s="181"/>
      <c r="U199" s="181"/>
      <c r="V199" s="110"/>
      <c r="W199" s="110"/>
      <c r="X199" s="110"/>
      <c r="Y199" s="110"/>
      <c r="Z199" s="110"/>
    </row>
    <row r="200" spans="1:26" ht="12.75">
      <c r="A200" s="192"/>
      <c r="B200" s="189" t="s">
        <v>128</v>
      </c>
      <c r="C200" s="189"/>
      <c r="D200" s="189"/>
      <c r="E200" s="189" t="s">
        <v>129</v>
      </c>
      <c r="F200" s="189"/>
      <c r="G200" s="189"/>
      <c r="H200" s="189" t="s">
        <v>130</v>
      </c>
      <c r="I200" s="189"/>
      <c r="J200" s="190"/>
      <c r="K200" s="63"/>
      <c r="L200" s="180"/>
      <c r="M200" s="182"/>
      <c r="N200" s="182"/>
      <c r="O200" s="182"/>
      <c r="P200" s="182"/>
      <c r="Q200" s="182"/>
      <c r="R200" s="182"/>
      <c r="S200" s="182"/>
      <c r="T200" s="182"/>
      <c r="U200" s="182"/>
      <c r="V200" s="110"/>
      <c r="W200" s="110"/>
      <c r="X200" s="110"/>
      <c r="Y200" s="110"/>
      <c r="Z200" s="110"/>
    </row>
    <row r="201" spans="1:26" ht="12.75">
      <c r="A201" s="192"/>
      <c r="B201" s="189" t="s">
        <v>77</v>
      </c>
      <c r="C201" s="189"/>
      <c r="D201" s="189"/>
      <c r="E201" s="189" t="s">
        <v>71</v>
      </c>
      <c r="F201" s="189"/>
      <c r="G201" s="189"/>
      <c r="H201" s="188" t="s">
        <v>71</v>
      </c>
      <c r="I201" s="188"/>
      <c r="J201" s="261"/>
      <c r="K201" s="63"/>
      <c r="L201" s="180"/>
      <c r="M201" s="182"/>
      <c r="N201" s="182"/>
      <c r="O201" s="182"/>
      <c r="P201" s="182"/>
      <c r="Q201" s="182"/>
      <c r="R201" s="182"/>
      <c r="S201" s="183"/>
      <c r="T201" s="183"/>
      <c r="U201" s="183"/>
      <c r="V201" s="110"/>
      <c r="W201" s="110"/>
      <c r="X201" s="110"/>
      <c r="Y201" s="110"/>
      <c r="Z201" s="110"/>
    </row>
    <row r="202" spans="1:26" ht="34.5" thickBot="1">
      <c r="A202" s="193"/>
      <c r="B202" s="79" t="s">
        <v>13</v>
      </c>
      <c r="C202" s="79" t="s">
        <v>14</v>
      </c>
      <c r="D202" s="79" t="s">
        <v>15</v>
      </c>
      <c r="E202" s="79" t="s">
        <v>13</v>
      </c>
      <c r="F202" s="79" t="s">
        <v>14</v>
      </c>
      <c r="G202" s="79" t="s">
        <v>15</v>
      </c>
      <c r="H202" s="79" t="s">
        <v>13</v>
      </c>
      <c r="I202" s="79" t="s">
        <v>14</v>
      </c>
      <c r="J202" s="264" t="s">
        <v>15</v>
      </c>
      <c r="K202" s="63"/>
      <c r="L202" s="180"/>
      <c r="M202" s="125"/>
      <c r="N202" s="125"/>
      <c r="O202" s="125"/>
      <c r="P202" s="125"/>
      <c r="Q202" s="125"/>
      <c r="R202" s="125"/>
      <c r="S202" s="125"/>
      <c r="T202" s="125"/>
      <c r="U202" s="125"/>
      <c r="V202" s="110"/>
      <c r="W202" s="110"/>
      <c r="X202" s="110"/>
      <c r="Y202" s="110"/>
      <c r="Z202" s="110"/>
    </row>
    <row r="203" spans="1:26" ht="12.75">
      <c r="A203" s="86">
        <v>0</v>
      </c>
      <c r="B203" s="316">
        <v>31.42</v>
      </c>
      <c r="C203" s="316"/>
      <c r="D203" s="286"/>
      <c r="E203" s="317">
        <v>89.9</v>
      </c>
      <c r="F203" s="316"/>
      <c r="G203" s="286"/>
      <c r="H203" s="316">
        <v>101.5</v>
      </c>
      <c r="I203" s="316"/>
      <c r="J203" s="318"/>
      <c r="K203" s="63"/>
      <c r="L203" s="125"/>
      <c r="M203" s="135"/>
      <c r="N203" s="135"/>
      <c r="O203" s="126"/>
      <c r="P203" s="136"/>
      <c r="Q203" s="135"/>
      <c r="R203" s="126"/>
      <c r="S203" s="135"/>
      <c r="T203" s="135"/>
      <c r="U203" s="135"/>
      <c r="V203" s="110"/>
      <c r="W203" s="110"/>
      <c r="X203" s="110"/>
      <c r="Y203" s="110"/>
      <c r="Z203" s="110"/>
    </row>
    <row r="204" spans="1:26" ht="12.75">
      <c r="A204" s="90">
        <v>1</v>
      </c>
      <c r="B204" s="96">
        <f>B203+C204</f>
        <v>31.430000000000003</v>
      </c>
      <c r="C204" s="97">
        <f>D204/4000</f>
        <v>0.01</v>
      </c>
      <c r="D204" s="319">
        <v>40</v>
      </c>
      <c r="E204" s="320">
        <f>E203+F204</f>
        <v>89.9</v>
      </c>
      <c r="F204" s="321">
        <f>G204/6000</f>
        <v>0</v>
      </c>
      <c r="G204" s="322">
        <v>0</v>
      </c>
      <c r="H204" s="97">
        <f>H203+I204</f>
        <v>101.52</v>
      </c>
      <c r="I204" s="97">
        <f>J204/6000</f>
        <v>0.02</v>
      </c>
      <c r="J204" s="323">
        <v>120</v>
      </c>
      <c r="K204" s="63"/>
      <c r="L204" s="124"/>
      <c r="M204" s="135"/>
      <c r="N204" s="135"/>
      <c r="O204" s="137"/>
      <c r="P204" s="136"/>
      <c r="Q204" s="136"/>
      <c r="R204" s="138"/>
      <c r="S204" s="135"/>
      <c r="T204" s="135"/>
      <c r="U204" s="138"/>
      <c r="V204" s="110"/>
      <c r="W204" s="110"/>
      <c r="X204" s="110"/>
      <c r="Y204" s="110"/>
      <c r="Z204" s="110"/>
    </row>
    <row r="205" spans="1:26" ht="12.75">
      <c r="A205" s="87">
        <v>2</v>
      </c>
      <c r="B205" s="96">
        <f aca="true" t="shared" si="22" ref="B205:B227">B204+C205</f>
        <v>31.440000000000005</v>
      </c>
      <c r="C205" s="97">
        <f aca="true" t="shared" si="23" ref="C205:C227">D205/4000</f>
        <v>0.01</v>
      </c>
      <c r="D205" s="319">
        <v>40</v>
      </c>
      <c r="E205" s="320">
        <f aca="true" t="shared" si="24" ref="E205:E221">E204+F205</f>
        <v>89.9</v>
      </c>
      <c r="F205" s="321">
        <f aca="true" t="shared" si="25" ref="F205:F227">G205/6000</f>
        <v>0</v>
      </c>
      <c r="G205" s="239">
        <v>0</v>
      </c>
      <c r="H205" s="97">
        <f aca="true" t="shared" si="26" ref="H205:H227">H204+I205</f>
        <v>101.53999999999999</v>
      </c>
      <c r="I205" s="97">
        <f aca="true" t="shared" si="27" ref="I205:I227">J205/6000</f>
        <v>0.02</v>
      </c>
      <c r="J205" s="323">
        <v>120</v>
      </c>
      <c r="K205" s="63"/>
      <c r="L205" s="125"/>
      <c r="M205" s="135"/>
      <c r="N205" s="135"/>
      <c r="O205" s="137"/>
      <c r="P205" s="136"/>
      <c r="Q205" s="136"/>
      <c r="R205" s="138"/>
      <c r="S205" s="135"/>
      <c r="T205" s="135"/>
      <c r="U205" s="138"/>
      <c r="V205" s="110"/>
      <c r="W205" s="110"/>
      <c r="X205" s="110"/>
      <c r="Y205" s="110"/>
      <c r="Z205" s="110"/>
    </row>
    <row r="206" spans="1:26" ht="12.75">
      <c r="A206" s="90">
        <v>3</v>
      </c>
      <c r="B206" s="96">
        <f t="shared" si="22"/>
        <v>31.450000000000006</v>
      </c>
      <c r="C206" s="97">
        <f t="shared" si="23"/>
        <v>0.01</v>
      </c>
      <c r="D206" s="319">
        <v>40</v>
      </c>
      <c r="E206" s="320">
        <f t="shared" si="24"/>
        <v>89.9</v>
      </c>
      <c r="F206" s="321">
        <f t="shared" si="25"/>
        <v>0</v>
      </c>
      <c r="G206" s="239">
        <v>0</v>
      </c>
      <c r="H206" s="97">
        <f t="shared" si="26"/>
        <v>101.55999999999999</v>
      </c>
      <c r="I206" s="97">
        <f t="shared" si="27"/>
        <v>0.02</v>
      </c>
      <c r="J206" s="323">
        <v>120</v>
      </c>
      <c r="K206" s="63"/>
      <c r="L206" s="124"/>
      <c r="M206" s="135"/>
      <c r="N206" s="135"/>
      <c r="O206" s="137"/>
      <c r="P206" s="136"/>
      <c r="Q206" s="136"/>
      <c r="R206" s="138"/>
      <c r="S206" s="135"/>
      <c r="T206" s="135"/>
      <c r="U206" s="138"/>
      <c r="V206" s="110"/>
      <c r="W206" s="110"/>
      <c r="X206" s="110"/>
      <c r="Y206" s="110"/>
      <c r="Z206" s="110"/>
    </row>
    <row r="207" spans="1:26" ht="12.75">
      <c r="A207" s="87">
        <v>4</v>
      </c>
      <c r="B207" s="96">
        <f t="shared" si="22"/>
        <v>31.460000000000008</v>
      </c>
      <c r="C207" s="97">
        <f t="shared" si="23"/>
        <v>0.01</v>
      </c>
      <c r="D207" s="319">
        <v>40</v>
      </c>
      <c r="E207" s="320">
        <f t="shared" si="24"/>
        <v>89.9</v>
      </c>
      <c r="F207" s="321">
        <f t="shared" si="25"/>
        <v>0</v>
      </c>
      <c r="G207" s="239">
        <v>0</v>
      </c>
      <c r="H207" s="97">
        <f t="shared" si="26"/>
        <v>101.57999999999998</v>
      </c>
      <c r="I207" s="97">
        <f t="shared" si="27"/>
        <v>0.02</v>
      </c>
      <c r="J207" s="323">
        <v>120</v>
      </c>
      <c r="K207" s="63"/>
      <c r="L207" s="125"/>
      <c r="M207" s="135"/>
      <c r="N207" s="135"/>
      <c r="O207" s="137"/>
      <c r="P207" s="136"/>
      <c r="Q207" s="136"/>
      <c r="R207" s="138"/>
      <c r="S207" s="135"/>
      <c r="T207" s="135"/>
      <c r="U207" s="138"/>
      <c r="V207" s="110"/>
      <c r="W207" s="110"/>
      <c r="X207" s="110"/>
      <c r="Y207" s="110"/>
      <c r="Z207" s="110"/>
    </row>
    <row r="208" spans="1:26" ht="12.75">
      <c r="A208" s="90">
        <v>5</v>
      </c>
      <c r="B208" s="96">
        <f t="shared" si="22"/>
        <v>31.47000000000001</v>
      </c>
      <c r="C208" s="97">
        <f t="shared" si="23"/>
        <v>0.01</v>
      </c>
      <c r="D208" s="319">
        <v>40</v>
      </c>
      <c r="E208" s="320">
        <f t="shared" si="24"/>
        <v>89.905</v>
      </c>
      <c r="F208" s="321">
        <f t="shared" si="25"/>
        <v>0.005</v>
      </c>
      <c r="G208" s="239">
        <v>30</v>
      </c>
      <c r="H208" s="97">
        <f t="shared" si="26"/>
        <v>101.59333333333332</v>
      </c>
      <c r="I208" s="97">
        <f t="shared" si="27"/>
        <v>0.013333333333333334</v>
      </c>
      <c r="J208" s="323">
        <v>80</v>
      </c>
      <c r="K208" s="63"/>
      <c r="L208" s="124"/>
      <c r="M208" s="135"/>
      <c r="N208" s="135"/>
      <c r="O208" s="137"/>
      <c r="P208" s="136"/>
      <c r="Q208" s="136"/>
      <c r="R208" s="138"/>
      <c r="S208" s="135"/>
      <c r="T208" s="135"/>
      <c r="U208" s="138"/>
      <c r="V208" s="110"/>
      <c r="W208" s="110"/>
      <c r="X208" s="110"/>
      <c r="Y208" s="110"/>
      <c r="Z208" s="110"/>
    </row>
    <row r="209" spans="1:26" ht="12.75">
      <c r="A209" s="87">
        <v>6</v>
      </c>
      <c r="B209" s="96">
        <f t="shared" si="22"/>
        <v>31.48000000000001</v>
      </c>
      <c r="C209" s="97">
        <f t="shared" si="23"/>
        <v>0.01</v>
      </c>
      <c r="D209" s="319">
        <v>40</v>
      </c>
      <c r="E209" s="320">
        <f t="shared" si="24"/>
        <v>89.91</v>
      </c>
      <c r="F209" s="321">
        <f t="shared" si="25"/>
        <v>0.005</v>
      </c>
      <c r="G209" s="239">
        <v>30</v>
      </c>
      <c r="H209" s="97">
        <f t="shared" si="26"/>
        <v>101.61333333333332</v>
      </c>
      <c r="I209" s="97">
        <f t="shared" si="27"/>
        <v>0.02</v>
      </c>
      <c r="J209" s="323">
        <v>120</v>
      </c>
      <c r="K209" s="63"/>
      <c r="L209" s="125"/>
      <c r="M209" s="135"/>
      <c r="N209" s="135"/>
      <c r="O209" s="137"/>
      <c r="P209" s="136"/>
      <c r="Q209" s="136"/>
      <c r="R209" s="138"/>
      <c r="S209" s="135"/>
      <c r="T209" s="135"/>
      <c r="U209" s="138"/>
      <c r="V209" s="110"/>
      <c r="W209" s="110"/>
      <c r="X209" s="110"/>
      <c r="Y209" s="110"/>
      <c r="Z209" s="110"/>
    </row>
    <row r="210" spans="1:26" ht="12.75">
      <c r="A210" s="90">
        <v>7</v>
      </c>
      <c r="B210" s="96">
        <f t="shared" si="22"/>
        <v>31.50000000000001</v>
      </c>
      <c r="C210" s="97">
        <f t="shared" si="23"/>
        <v>0.02</v>
      </c>
      <c r="D210" s="319">
        <v>80</v>
      </c>
      <c r="E210" s="320">
        <f t="shared" si="24"/>
        <v>89.92999999999999</v>
      </c>
      <c r="F210" s="321">
        <f t="shared" si="25"/>
        <v>0.02</v>
      </c>
      <c r="G210" s="239">
        <v>120</v>
      </c>
      <c r="H210" s="97">
        <f t="shared" si="26"/>
        <v>101.63333333333331</v>
      </c>
      <c r="I210" s="97">
        <f t="shared" si="27"/>
        <v>0.02</v>
      </c>
      <c r="J210" s="323">
        <v>120</v>
      </c>
      <c r="K210" s="63"/>
      <c r="L210" s="124"/>
      <c r="M210" s="135"/>
      <c r="N210" s="135"/>
      <c r="O210" s="137"/>
      <c r="P210" s="136"/>
      <c r="Q210" s="136"/>
      <c r="R210" s="138"/>
      <c r="S210" s="135"/>
      <c r="T210" s="135"/>
      <c r="U210" s="138"/>
      <c r="V210" s="110"/>
      <c r="W210" s="110"/>
      <c r="X210" s="110"/>
      <c r="Y210" s="110"/>
      <c r="Z210" s="110"/>
    </row>
    <row r="211" spans="1:26" ht="12.75">
      <c r="A211" s="87">
        <v>8</v>
      </c>
      <c r="B211" s="96">
        <f t="shared" si="22"/>
        <v>31.52000000000001</v>
      </c>
      <c r="C211" s="97">
        <f t="shared" si="23"/>
        <v>0.02</v>
      </c>
      <c r="D211" s="319">
        <v>80</v>
      </c>
      <c r="E211" s="320">
        <f t="shared" si="24"/>
        <v>89.94999999999999</v>
      </c>
      <c r="F211" s="321">
        <f t="shared" si="25"/>
        <v>0.02</v>
      </c>
      <c r="G211" s="239">
        <v>120</v>
      </c>
      <c r="H211" s="97">
        <f t="shared" si="26"/>
        <v>101.66333333333331</v>
      </c>
      <c r="I211" s="97">
        <f t="shared" si="27"/>
        <v>0.03</v>
      </c>
      <c r="J211" s="323">
        <v>180</v>
      </c>
      <c r="K211" s="63"/>
      <c r="L211" s="125"/>
      <c r="M211" s="135"/>
      <c r="N211" s="135"/>
      <c r="O211" s="137"/>
      <c r="P211" s="136"/>
      <c r="Q211" s="136"/>
      <c r="R211" s="138"/>
      <c r="S211" s="135"/>
      <c r="T211" s="135"/>
      <c r="U211" s="138"/>
      <c r="V211" s="110"/>
      <c r="W211" s="110"/>
      <c r="X211" s="110"/>
      <c r="Y211" s="110"/>
      <c r="Z211" s="110"/>
    </row>
    <row r="212" spans="1:26" ht="12.75">
      <c r="A212" s="90">
        <v>9</v>
      </c>
      <c r="B212" s="96">
        <f t="shared" si="22"/>
        <v>31.55000000000001</v>
      </c>
      <c r="C212" s="97">
        <f t="shared" si="23"/>
        <v>0.03</v>
      </c>
      <c r="D212" s="319">
        <v>120</v>
      </c>
      <c r="E212" s="320">
        <f t="shared" si="24"/>
        <v>89.97999999999999</v>
      </c>
      <c r="F212" s="321">
        <f t="shared" si="25"/>
        <v>0.03</v>
      </c>
      <c r="G212" s="239">
        <v>180</v>
      </c>
      <c r="H212" s="97">
        <f t="shared" si="26"/>
        <v>101.72333333333331</v>
      </c>
      <c r="I212" s="97">
        <f t="shared" si="27"/>
        <v>0.06</v>
      </c>
      <c r="J212" s="323">
        <v>360</v>
      </c>
      <c r="K212" s="63"/>
      <c r="L212" s="124"/>
      <c r="M212" s="135"/>
      <c r="N212" s="135"/>
      <c r="O212" s="137"/>
      <c r="P212" s="136"/>
      <c r="Q212" s="136"/>
      <c r="R212" s="138"/>
      <c r="S212" s="135"/>
      <c r="T212" s="135"/>
      <c r="U212" s="138"/>
      <c r="V212" s="110"/>
      <c r="W212" s="110"/>
      <c r="X212" s="110"/>
      <c r="Y212" s="110"/>
      <c r="Z212" s="110"/>
    </row>
    <row r="213" spans="1:26" ht="12.75">
      <c r="A213" s="87">
        <v>10</v>
      </c>
      <c r="B213" s="96">
        <f t="shared" si="22"/>
        <v>31.580000000000013</v>
      </c>
      <c r="C213" s="97">
        <f t="shared" si="23"/>
        <v>0.03</v>
      </c>
      <c r="D213" s="319">
        <v>120</v>
      </c>
      <c r="E213" s="320">
        <f t="shared" si="24"/>
        <v>90.00999999999999</v>
      </c>
      <c r="F213" s="321">
        <f t="shared" si="25"/>
        <v>0.03</v>
      </c>
      <c r="G213" s="239">
        <v>180</v>
      </c>
      <c r="H213" s="97">
        <f t="shared" si="26"/>
        <v>101.80333333333331</v>
      </c>
      <c r="I213" s="97">
        <f t="shared" si="27"/>
        <v>0.08</v>
      </c>
      <c r="J213" s="323">
        <v>480</v>
      </c>
      <c r="K213" s="63"/>
      <c r="L213" s="125"/>
      <c r="M213" s="135"/>
      <c r="N213" s="135"/>
      <c r="O213" s="137"/>
      <c r="P213" s="136"/>
      <c r="Q213" s="136"/>
      <c r="R213" s="138"/>
      <c r="S213" s="135"/>
      <c r="T213" s="135"/>
      <c r="U213" s="138"/>
      <c r="V213" s="110"/>
      <c r="W213" s="110"/>
      <c r="X213" s="110"/>
      <c r="Y213" s="110"/>
      <c r="Z213" s="110"/>
    </row>
    <row r="214" spans="1:26" ht="12.75">
      <c r="A214" s="90">
        <v>11</v>
      </c>
      <c r="B214" s="96">
        <f t="shared" si="22"/>
        <v>31.610000000000014</v>
      </c>
      <c r="C214" s="97">
        <f t="shared" si="23"/>
        <v>0.03</v>
      </c>
      <c r="D214" s="319">
        <v>120</v>
      </c>
      <c r="E214" s="320">
        <f t="shared" si="24"/>
        <v>90.05</v>
      </c>
      <c r="F214" s="321">
        <f t="shared" si="25"/>
        <v>0.04</v>
      </c>
      <c r="G214" s="239">
        <v>240</v>
      </c>
      <c r="H214" s="97">
        <f t="shared" si="26"/>
        <v>101.8733333333333</v>
      </c>
      <c r="I214" s="97">
        <f t="shared" si="27"/>
        <v>0.07</v>
      </c>
      <c r="J214" s="323">
        <v>420</v>
      </c>
      <c r="K214" s="63"/>
      <c r="L214" s="124"/>
      <c r="M214" s="135"/>
      <c r="N214" s="135"/>
      <c r="O214" s="137"/>
      <c r="P214" s="136"/>
      <c r="Q214" s="136"/>
      <c r="R214" s="138"/>
      <c r="S214" s="135"/>
      <c r="T214" s="135"/>
      <c r="U214" s="138"/>
      <c r="V214" s="110"/>
      <c r="W214" s="110"/>
      <c r="X214" s="110"/>
      <c r="Y214" s="110"/>
      <c r="Z214" s="110"/>
    </row>
    <row r="215" spans="1:26" ht="12.75">
      <c r="A215" s="87">
        <v>12</v>
      </c>
      <c r="B215" s="96">
        <f t="shared" si="22"/>
        <v>31.630000000000013</v>
      </c>
      <c r="C215" s="97">
        <f t="shared" si="23"/>
        <v>0.02</v>
      </c>
      <c r="D215" s="319">
        <v>80</v>
      </c>
      <c r="E215" s="320">
        <f t="shared" si="24"/>
        <v>90.08</v>
      </c>
      <c r="F215" s="321">
        <f t="shared" si="25"/>
        <v>0.03</v>
      </c>
      <c r="G215" s="239">
        <v>180</v>
      </c>
      <c r="H215" s="97">
        <f t="shared" si="26"/>
        <v>101.9433333333333</v>
      </c>
      <c r="I215" s="97">
        <f t="shared" si="27"/>
        <v>0.07</v>
      </c>
      <c r="J215" s="323">
        <v>420</v>
      </c>
      <c r="K215" s="63"/>
      <c r="L215" s="125"/>
      <c r="M215" s="135"/>
      <c r="N215" s="135"/>
      <c r="O215" s="137"/>
      <c r="P215" s="136"/>
      <c r="Q215" s="136"/>
      <c r="R215" s="138"/>
      <c r="S215" s="135"/>
      <c r="T215" s="135"/>
      <c r="U215" s="138"/>
      <c r="V215" s="110"/>
      <c r="W215" s="110"/>
      <c r="X215" s="110"/>
      <c r="Y215" s="110"/>
      <c r="Z215" s="110"/>
    </row>
    <row r="216" spans="1:26" ht="12.75">
      <c r="A216" s="90">
        <v>13</v>
      </c>
      <c r="B216" s="96">
        <f t="shared" si="22"/>
        <v>31.650000000000013</v>
      </c>
      <c r="C216" s="97">
        <f t="shared" si="23"/>
        <v>0.02</v>
      </c>
      <c r="D216" s="319">
        <v>80</v>
      </c>
      <c r="E216" s="320">
        <f t="shared" si="24"/>
        <v>90.12</v>
      </c>
      <c r="F216" s="321">
        <f t="shared" si="25"/>
        <v>0.04</v>
      </c>
      <c r="G216" s="239">
        <v>240</v>
      </c>
      <c r="H216" s="97">
        <f t="shared" si="26"/>
        <v>102.01333333333329</v>
      </c>
      <c r="I216" s="97">
        <f t="shared" si="27"/>
        <v>0.07</v>
      </c>
      <c r="J216" s="323">
        <v>420</v>
      </c>
      <c r="K216" s="63"/>
      <c r="L216" s="124"/>
      <c r="M216" s="135"/>
      <c r="N216" s="135"/>
      <c r="O216" s="137"/>
      <c r="P216" s="136"/>
      <c r="Q216" s="136"/>
      <c r="R216" s="138"/>
      <c r="S216" s="135"/>
      <c r="T216" s="135"/>
      <c r="U216" s="138"/>
      <c r="V216" s="110"/>
      <c r="W216" s="110"/>
      <c r="X216" s="110"/>
      <c r="Y216" s="110"/>
      <c r="Z216" s="110"/>
    </row>
    <row r="217" spans="1:26" ht="12.75">
      <c r="A217" s="87">
        <v>14</v>
      </c>
      <c r="B217" s="96">
        <f t="shared" si="22"/>
        <v>31.670000000000012</v>
      </c>
      <c r="C217" s="97">
        <f t="shared" si="23"/>
        <v>0.02</v>
      </c>
      <c r="D217" s="319">
        <v>80</v>
      </c>
      <c r="E217" s="320">
        <f t="shared" si="24"/>
        <v>90.16000000000001</v>
      </c>
      <c r="F217" s="321">
        <f t="shared" si="25"/>
        <v>0.04</v>
      </c>
      <c r="G217" s="239">
        <v>240</v>
      </c>
      <c r="H217" s="97">
        <f t="shared" si="26"/>
        <v>102.08333333333329</v>
      </c>
      <c r="I217" s="97">
        <f t="shared" si="27"/>
        <v>0.07</v>
      </c>
      <c r="J217" s="323">
        <v>420</v>
      </c>
      <c r="K217" s="63"/>
      <c r="L217" s="125"/>
      <c r="M217" s="135"/>
      <c r="N217" s="135"/>
      <c r="O217" s="137"/>
      <c r="P217" s="136"/>
      <c r="Q217" s="136"/>
      <c r="R217" s="138"/>
      <c r="S217" s="135"/>
      <c r="T217" s="135"/>
      <c r="U217" s="138"/>
      <c r="V217" s="110"/>
      <c r="W217" s="110"/>
      <c r="X217" s="110"/>
      <c r="Y217" s="110"/>
      <c r="Z217" s="110"/>
    </row>
    <row r="218" spans="1:26" ht="12.75">
      <c r="A218" s="90">
        <v>15</v>
      </c>
      <c r="B218" s="96">
        <f t="shared" si="22"/>
        <v>31.690000000000012</v>
      </c>
      <c r="C218" s="97">
        <f t="shared" si="23"/>
        <v>0.02</v>
      </c>
      <c r="D218" s="319">
        <v>80</v>
      </c>
      <c r="E218" s="320">
        <f t="shared" si="24"/>
        <v>90.17000000000002</v>
      </c>
      <c r="F218" s="321">
        <f t="shared" si="25"/>
        <v>0.01</v>
      </c>
      <c r="G218" s="239">
        <v>60</v>
      </c>
      <c r="H218" s="97">
        <f t="shared" si="26"/>
        <v>102.16333333333328</v>
      </c>
      <c r="I218" s="97">
        <f t="shared" si="27"/>
        <v>0.08</v>
      </c>
      <c r="J218" s="323">
        <v>480</v>
      </c>
      <c r="K218" s="63"/>
      <c r="L218" s="124"/>
      <c r="M218" s="135"/>
      <c r="N218" s="135"/>
      <c r="O218" s="137"/>
      <c r="P218" s="136"/>
      <c r="Q218" s="136"/>
      <c r="R218" s="138"/>
      <c r="S218" s="135"/>
      <c r="T218" s="135"/>
      <c r="U218" s="138"/>
      <c r="V218" s="110"/>
      <c r="W218" s="110"/>
      <c r="X218" s="110"/>
      <c r="Y218" s="110"/>
      <c r="Z218" s="110"/>
    </row>
    <row r="219" spans="1:26" ht="12.75">
      <c r="A219" s="87">
        <v>16</v>
      </c>
      <c r="B219" s="96">
        <f t="shared" si="22"/>
        <v>31.71000000000001</v>
      </c>
      <c r="C219" s="97">
        <f t="shared" si="23"/>
        <v>0.02</v>
      </c>
      <c r="D219" s="319">
        <v>80</v>
      </c>
      <c r="E219" s="320">
        <f t="shared" si="24"/>
        <v>90.18000000000002</v>
      </c>
      <c r="F219" s="321">
        <f t="shared" si="25"/>
        <v>0.01</v>
      </c>
      <c r="G219" s="324">
        <v>60</v>
      </c>
      <c r="H219" s="97">
        <f t="shared" si="26"/>
        <v>102.25333333333329</v>
      </c>
      <c r="I219" s="97">
        <f t="shared" si="27"/>
        <v>0.09</v>
      </c>
      <c r="J219" s="323">
        <v>540</v>
      </c>
      <c r="K219" s="63"/>
      <c r="L219" s="125"/>
      <c r="M219" s="135"/>
      <c r="N219" s="135"/>
      <c r="O219" s="137"/>
      <c r="P219" s="136"/>
      <c r="Q219" s="136"/>
      <c r="R219" s="139"/>
      <c r="S219" s="135"/>
      <c r="T219" s="135"/>
      <c r="U219" s="138"/>
      <c r="V219" s="110"/>
      <c r="W219" s="110"/>
      <c r="X219" s="110"/>
      <c r="Y219" s="110"/>
      <c r="Z219" s="110"/>
    </row>
    <row r="220" spans="1:26" ht="12.75">
      <c r="A220" s="90">
        <v>17</v>
      </c>
      <c r="B220" s="96">
        <f t="shared" si="22"/>
        <v>31.740000000000013</v>
      </c>
      <c r="C220" s="97">
        <f t="shared" si="23"/>
        <v>0.03</v>
      </c>
      <c r="D220" s="319">
        <v>120</v>
      </c>
      <c r="E220" s="320">
        <f t="shared" si="24"/>
        <v>90.18500000000002</v>
      </c>
      <c r="F220" s="321">
        <f t="shared" si="25"/>
        <v>0.005</v>
      </c>
      <c r="G220" s="239">
        <v>30</v>
      </c>
      <c r="H220" s="97">
        <f t="shared" si="26"/>
        <v>102.33333333333329</v>
      </c>
      <c r="I220" s="97">
        <f t="shared" si="27"/>
        <v>0.08</v>
      </c>
      <c r="J220" s="323">
        <v>480</v>
      </c>
      <c r="K220" s="63"/>
      <c r="L220" s="124"/>
      <c r="M220" s="135"/>
      <c r="N220" s="135"/>
      <c r="O220" s="137"/>
      <c r="P220" s="136"/>
      <c r="Q220" s="136"/>
      <c r="R220" s="138"/>
      <c r="S220" s="135"/>
      <c r="T220" s="135"/>
      <c r="U220" s="138"/>
      <c r="V220" s="110"/>
      <c r="W220" s="110"/>
      <c r="X220" s="110"/>
      <c r="Y220" s="110"/>
      <c r="Z220" s="110"/>
    </row>
    <row r="221" spans="1:26" ht="12.75">
      <c r="A221" s="87">
        <v>18</v>
      </c>
      <c r="B221" s="96">
        <f t="shared" si="22"/>
        <v>31.770000000000014</v>
      </c>
      <c r="C221" s="97">
        <f t="shared" si="23"/>
        <v>0.03</v>
      </c>
      <c r="D221" s="319">
        <v>120</v>
      </c>
      <c r="E221" s="320">
        <f t="shared" si="24"/>
        <v>90.19000000000001</v>
      </c>
      <c r="F221" s="321">
        <f t="shared" si="25"/>
        <v>0.005</v>
      </c>
      <c r="G221" s="239">
        <v>30</v>
      </c>
      <c r="H221" s="97">
        <f t="shared" si="26"/>
        <v>102.41333333333328</v>
      </c>
      <c r="I221" s="97">
        <f t="shared" si="27"/>
        <v>0.08</v>
      </c>
      <c r="J221" s="325">
        <v>480</v>
      </c>
      <c r="K221" s="63"/>
      <c r="L221" s="125"/>
      <c r="M221" s="135"/>
      <c r="N221" s="135"/>
      <c r="O221" s="137"/>
      <c r="P221" s="136"/>
      <c r="Q221" s="136"/>
      <c r="R221" s="138"/>
      <c r="S221" s="135"/>
      <c r="T221" s="135"/>
      <c r="U221" s="140"/>
      <c r="V221" s="110"/>
      <c r="W221" s="110"/>
      <c r="X221" s="110"/>
      <c r="Y221" s="110"/>
      <c r="Z221" s="110"/>
    </row>
    <row r="222" spans="1:26" ht="12.75">
      <c r="A222" s="90">
        <v>19</v>
      </c>
      <c r="B222" s="96">
        <f t="shared" si="22"/>
        <v>31.800000000000015</v>
      </c>
      <c r="C222" s="97">
        <f t="shared" si="23"/>
        <v>0.03</v>
      </c>
      <c r="D222" s="319">
        <v>120</v>
      </c>
      <c r="E222" s="320">
        <f aca="true" t="shared" si="28" ref="E222:E227">E221+F222</f>
        <v>90.19000000000001</v>
      </c>
      <c r="F222" s="321">
        <f t="shared" si="25"/>
        <v>0</v>
      </c>
      <c r="G222" s="239">
        <v>0</v>
      </c>
      <c r="H222" s="97">
        <f t="shared" si="26"/>
        <v>102.44333333333329</v>
      </c>
      <c r="I222" s="97">
        <f t="shared" si="27"/>
        <v>0.03</v>
      </c>
      <c r="J222" s="325">
        <v>180</v>
      </c>
      <c r="K222" s="63"/>
      <c r="L222" s="124"/>
      <c r="M222" s="135"/>
      <c r="N222" s="135"/>
      <c r="O222" s="137"/>
      <c r="P222" s="136"/>
      <c r="Q222" s="136"/>
      <c r="R222" s="138"/>
      <c r="S222" s="135"/>
      <c r="T222" s="135"/>
      <c r="U222" s="140"/>
      <c r="V222" s="110"/>
      <c r="W222" s="110"/>
      <c r="X222" s="110"/>
      <c r="Y222" s="110"/>
      <c r="Z222" s="110"/>
    </row>
    <row r="223" spans="1:26" ht="12.75">
      <c r="A223" s="87">
        <v>20</v>
      </c>
      <c r="B223" s="96">
        <f t="shared" si="22"/>
        <v>31.810000000000016</v>
      </c>
      <c r="C223" s="97">
        <f t="shared" si="23"/>
        <v>0.01</v>
      </c>
      <c r="D223" s="319">
        <v>40</v>
      </c>
      <c r="E223" s="320">
        <f t="shared" si="28"/>
        <v>90.19500000000001</v>
      </c>
      <c r="F223" s="321">
        <f t="shared" si="25"/>
        <v>0.005</v>
      </c>
      <c r="G223" s="239">
        <v>30</v>
      </c>
      <c r="H223" s="97">
        <f t="shared" si="26"/>
        <v>102.46333333333328</v>
      </c>
      <c r="I223" s="97">
        <f t="shared" si="27"/>
        <v>0.02</v>
      </c>
      <c r="J223" s="325">
        <v>120</v>
      </c>
      <c r="K223" s="63"/>
      <c r="L223" s="125"/>
      <c r="M223" s="135"/>
      <c r="N223" s="135"/>
      <c r="O223" s="137"/>
      <c r="P223" s="136"/>
      <c r="Q223" s="136"/>
      <c r="R223" s="138"/>
      <c r="S223" s="135"/>
      <c r="T223" s="135"/>
      <c r="U223" s="140"/>
      <c r="V223" s="110"/>
      <c r="W223" s="110"/>
      <c r="X223" s="110"/>
      <c r="Y223" s="110"/>
      <c r="Z223" s="110"/>
    </row>
    <row r="224" spans="1:26" ht="12.75">
      <c r="A224" s="90">
        <v>21</v>
      </c>
      <c r="B224" s="96">
        <f t="shared" si="22"/>
        <v>31.820000000000018</v>
      </c>
      <c r="C224" s="97">
        <f t="shared" si="23"/>
        <v>0.01</v>
      </c>
      <c r="D224" s="319">
        <v>40</v>
      </c>
      <c r="E224" s="320">
        <f t="shared" si="28"/>
        <v>90.19500000000001</v>
      </c>
      <c r="F224" s="321">
        <f t="shared" si="25"/>
        <v>0</v>
      </c>
      <c r="G224" s="239">
        <v>0</v>
      </c>
      <c r="H224" s="97">
        <f t="shared" si="26"/>
        <v>102.47666666666662</v>
      </c>
      <c r="I224" s="97">
        <f t="shared" si="27"/>
        <v>0.013333333333333334</v>
      </c>
      <c r="J224" s="325">
        <v>80</v>
      </c>
      <c r="K224" s="63"/>
      <c r="L224" s="124"/>
      <c r="M224" s="135"/>
      <c r="N224" s="135"/>
      <c r="O224" s="137"/>
      <c r="P224" s="136"/>
      <c r="Q224" s="136"/>
      <c r="R224" s="138"/>
      <c r="S224" s="135"/>
      <c r="T224" s="135"/>
      <c r="U224" s="140"/>
      <c r="V224" s="110"/>
      <c r="W224" s="110"/>
      <c r="X224" s="110"/>
      <c r="Y224" s="110"/>
      <c r="Z224" s="110"/>
    </row>
    <row r="225" spans="1:26" ht="12.75">
      <c r="A225" s="87">
        <v>22</v>
      </c>
      <c r="B225" s="96">
        <f t="shared" si="22"/>
        <v>31.83000000000002</v>
      </c>
      <c r="C225" s="97">
        <f t="shared" si="23"/>
        <v>0.01</v>
      </c>
      <c r="D225" s="319">
        <v>40</v>
      </c>
      <c r="E225" s="320">
        <f t="shared" si="28"/>
        <v>90.2</v>
      </c>
      <c r="F225" s="321">
        <f t="shared" si="25"/>
        <v>0.005</v>
      </c>
      <c r="G225" s="239">
        <v>30</v>
      </c>
      <c r="H225" s="97">
        <f t="shared" si="26"/>
        <v>102.48999999999995</v>
      </c>
      <c r="I225" s="97">
        <f t="shared" si="27"/>
        <v>0.013333333333333334</v>
      </c>
      <c r="J225" s="323">
        <v>80</v>
      </c>
      <c r="K225" s="63"/>
      <c r="L225" s="125"/>
      <c r="M225" s="135"/>
      <c r="N225" s="135"/>
      <c r="O225" s="137"/>
      <c r="P225" s="136"/>
      <c r="Q225" s="136"/>
      <c r="R225" s="138"/>
      <c r="S225" s="135"/>
      <c r="T225" s="135"/>
      <c r="U225" s="138"/>
      <c r="V225" s="110"/>
      <c r="W225" s="110"/>
      <c r="X225" s="110"/>
      <c r="Y225" s="110"/>
      <c r="Z225" s="110"/>
    </row>
    <row r="226" spans="1:26" ht="12.75">
      <c r="A226" s="90">
        <v>23</v>
      </c>
      <c r="B226" s="96">
        <f t="shared" si="22"/>
        <v>31.84000000000002</v>
      </c>
      <c r="C226" s="97">
        <f t="shared" si="23"/>
        <v>0.01</v>
      </c>
      <c r="D226" s="319">
        <v>40</v>
      </c>
      <c r="E226" s="320">
        <f t="shared" si="28"/>
        <v>90.2</v>
      </c>
      <c r="F226" s="321">
        <f t="shared" si="25"/>
        <v>0</v>
      </c>
      <c r="G226" s="239">
        <v>0</v>
      </c>
      <c r="H226" s="97">
        <f t="shared" si="26"/>
        <v>102.51999999999995</v>
      </c>
      <c r="I226" s="97">
        <f t="shared" si="27"/>
        <v>0.03</v>
      </c>
      <c r="J226" s="325">
        <v>180</v>
      </c>
      <c r="K226" s="63"/>
      <c r="L226" s="124"/>
      <c r="M226" s="135"/>
      <c r="N226" s="135"/>
      <c r="O226" s="137"/>
      <c r="P226" s="136"/>
      <c r="Q226" s="136"/>
      <c r="R226" s="138"/>
      <c r="S226" s="135"/>
      <c r="T226" s="135"/>
      <c r="U226" s="140"/>
      <c r="V226" s="110"/>
      <c r="W226" s="110"/>
      <c r="X226" s="110"/>
      <c r="Y226" s="110"/>
      <c r="Z226" s="110"/>
    </row>
    <row r="227" spans="1:26" ht="12.75">
      <c r="A227" s="87">
        <v>24</v>
      </c>
      <c r="B227" s="96">
        <f t="shared" si="22"/>
        <v>31.850000000000023</v>
      </c>
      <c r="C227" s="97">
        <f t="shared" si="23"/>
        <v>0.01</v>
      </c>
      <c r="D227" s="319">
        <v>40</v>
      </c>
      <c r="E227" s="320">
        <f t="shared" si="28"/>
        <v>90.205</v>
      </c>
      <c r="F227" s="321">
        <f t="shared" si="25"/>
        <v>0.005</v>
      </c>
      <c r="G227" s="239">
        <v>30</v>
      </c>
      <c r="H227" s="97">
        <f t="shared" si="26"/>
        <v>102.53666666666662</v>
      </c>
      <c r="I227" s="97">
        <f t="shared" si="27"/>
        <v>0.016666666666666666</v>
      </c>
      <c r="J227" s="323">
        <v>100</v>
      </c>
      <c r="K227" s="63"/>
      <c r="L227" s="125"/>
      <c r="M227" s="135"/>
      <c r="N227" s="135"/>
      <c r="O227" s="137"/>
      <c r="P227" s="136"/>
      <c r="Q227" s="136"/>
      <c r="R227" s="138"/>
      <c r="S227" s="135"/>
      <c r="T227" s="135"/>
      <c r="U227" s="138"/>
      <c r="V227" s="110"/>
      <c r="W227" s="110"/>
      <c r="X227" s="110"/>
      <c r="Y227" s="110"/>
      <c r="Z227" s="110"/>
    </row>
    <row r="228" spans="1:26" ht="13.5" thickBot="1">
      <c r="A228" s="92" t="s">
        <v>7</v>
      </c>
      <c r="B228" s="93"/>
      <c r="C228" s="93"/>
      <c r="D228" s="326">
        <f>SUM(D204:D227)</f>
        <v>1720</v>
      </c>
      <c r="E228" s="93"/>
      <c r="F228" s="93"/>
      <c r="G228" s="327">
        <f>SUM(G204:G227)</f>
        <v>1830</v>
      </c>
      <c r="H228" s="93"/>
      <c r="I228" s="93"/>
      <c r="J228" s="328">
        <f>SUM(J204:J227)</f>
        <v>6220</v>
      </c>
      <c r="K228" s="63"/>
      <c r="L228" s="118"/>
      <c r="M228" s="135"/>
      <c r="N228" s="135"/>
      <c r="O228" s="137"/>
      <c r="P228" s="135"/>
      <c r="Q228" s="135"/>
      <c r="R228" s="141"/>
      <c r="S228" s="135"/>
      <c r="T228" s="135"/>
      <c r="U228" s="142"/>
      <c r="V228" s="110"/>
      <c r="W228" s="110"/>
      <c r="X228" s="110"/>
      <c r="Y228" s="110"/>
      <c r="Z228" s="110"/>
    </row>
    <row r="229" spans="1:26" ht="12.75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</row>
    <row r="230" spans="1:26" ht="12.75">
      <c r="A230" s="63"/>
      <c r="B230" s="64" t="s">
        <v>65</v>
      </c>
      <c r="C230" s="63"/>
      <c r="D230" s="63"/>
      <c r="E230" s="63"/>
      <c r="F230" s="63"/>
      <c r="G230" s="63"/>
      <c r="H230" s="63"/>
      <c r="I230" s="63"/>
      <c r="J230" s="63"/>
      <c r="K230" s="63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</row>
    <row r="231" spans="1:11" ht="12.75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</row>
    <row r="232" spans="1:11" ht="12.75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</row>
    <row r="233" spans="1:11" ht="15.75">
      <c r="A233" s="63"/>
      <c r="B233" s="177" t="s">
        <v>92</v>
      </c>
      <c r="C233" s="177"/>
      <c r="D233" s="177"/>
      <c r="E233" s="177"/>
      <c r="F233" s="177"/>
      <c r="G233" s="177"/>
      <c r="H233" s="177"/>
      <c r="I233" s="63"/>
      <c r="J233" s="63"/>
      <c r="K233" s="63"/>
    </row>
    <row r="234" spans="1:24" ht="12.75">
      <c r="A234" s="63"/>
      <c r="B234" s="178" t="s">
        <v>22</v>
      </c>
      <c r="C234" s="178"/>
      <c r="D234" s="178"/>
      <c r="E234" s="178"/>
      <c r="F234" s="178"/>
      <c r="G234" s="178"/>
      <c r="H234" s="178"/>
      <c r="I234" s="63"/>
      <c r="J234" s="63"/>
      <c r="K234" s="63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</row>
    <row r="235" spans="1:24" ht="15">
      <c r="A235" s="63"/>
      <c r="B235" s="179" t="s">
        <v>131</v>
      </c>
      <c r="C235" s="179"/>
      <c r="D235" s="179"/>
      <c r="E235" s="179"/>
      <c r="F235" s="179"/>
      <c r="G235" s="179"/>
      <c r="H235" s="179"/>
      <c r="I235" s="63"/>
      <c r="J235" s="63"/>
      <c r="K235" s="63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</row>
    <row r="236" spans="1:24" ht="15">
      <c r="A236" s="63"/>
      <c r="B236" s="75" t="s">
        <v>87</v>
      </c>
      <c r="C236" s="81"/>
      <c r="D236" s="81"/>
      <c r="E236" s="77"/>
      <c r="F236" s="82"/>
      <c r="G236" s="83"/>
      <c r="H236" s="84"/>
      <c r="I236" s="63"/>
      <c r="J236" s="63"/>
      <c r="K236" s="63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</row>
    <row r="237" spans="1:24" ht="12.75">
      <c r="A237" s="63"/>
      <c r="B237" s="72"/>
      <c r="C237" s="72" t="s">
        <v>23</v>
      </c>
      <c r="D237" s="71"/>
      <c r="E237" s="73"/>
      <c r="F237" s="85"/>
      <c r="G237" s="71"/>
      <c r="H237" s="71"/>
      <c r="I237" s="63"/>
      <c r="J237" s="63"/>
      <c r="K237" s="63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</row>
    <row r="238" spans="1:24" ht="13.5" thickBot="1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</row>
    <row r="239" spans="1:24" ht="12.75">
      <c r="A239" s="191" t="s">
        <v>59</v>
      </c>
      <c r="B239" s="313" t="s">
        <v>3</v>
      </c>
      <c r="C239" s="314"/>
      <c r="D239" s="314"/>
      <c r="E239" s="314"/>
      <c r="F239" s="314"/>
      <c r="G239" s="314"/>
      <c r="H239" s="314"/>
      <c r="I239" s="314"/>
      <c r="J239" s="315"/>
      <c r="K239" s="63"/>
      <c r="L239" s="180"/>
      <c r="M239" s="181"/>
      <c r="N239" s="181"/>
      <c r="O239" s="181"/>
      <c r="P239" s="181"/>
      <c r="Q239" s="181"/>
      <c r="R239" s="181"/>
      <c r="S239" s="181"/>
      <c r="T239" s="181"/>
      <c r="U239" s="181"/>
      <c r="V239" s="110"/>
      <c r="W239" s="110"/>
      <c r="X239" s="110"/>
    </row>
    <row r="240" spans="1:24" ht="12.75">
      <c r="A240" s="192"/>
      <c r="B240" s="189" t="s">
        <v>89</v>
      </c>
      <c r="C240" s="189"/>
      <c r="D240" s="189"/>
      <c r="E240" s="188" t="s">
        <v>90</v>
      </c>
      <c r="F240" s="188"/>
      <c r="G240" s="188"/>
      <c r="H240" s="188" t="s">
        <v>91</v>
      </c>
      <c r="I240" s="188"/>
      <c r="J240" s="261"/>
      <c r="K240" s="63"/>
      <c r="L240" s="180"/>
      <c r="M240" s="182"/>
      <c r="N240" s="182"/>
      <c r="O240" s="182"/>
      <c r="P240" s="183"/>
      <c r="Q240" s="183"/>
      <c r="R240" s="183"/>
      <c r="S240" s="183"/>
      <c r="T240" s="183"/>
      <c r="U240" s="183"/>
      <c r="V240" s="110"/>
      <c r="W240" s="110"/>
      <c r="X240" s="110"/>
    </row>
    <row r="241" spans="1:24" ht="12.75">
      <c r="A241" s="192"/>
      <c r="B241" s="189" t="s">
        <v>71</v>
      </c>
      <c r="C241" s="189"/>
      <c r="D241" s="189"/>
      <c r="E241" s="188" t="s">
        <v>76</v>
      </c>
      <c r="F241" s="188"/>
      <c r="G241" s="188"/>
      <c r="H241" s="188" t="s">
        <v>76</v>
      </c>
      <c r="I241" s="188"/>
      <c r="J241" s="261"/>
      <c r="K241" s="63"/>
      <c r="L241" s="180"/>
      <c r="M241" s="182"/>
      <c r="N241" s="182"/>
      <c r="O241" s="182"/>
      <c r="P241" s="183"/>
      <c r="Q241" s="183"/>
      <c r="R241" s="183"/>
      <c r="S241" s="183"/>
      <c r="T241" s="183"/>
      <c r="U241" s="183"/>
      <c r="V241" s="110"/>
      <c r="W241" s="110"/>
      <c r="X241" s="110"/>
    </row>
    <row r="242" spans="1:24" ht="34.5" thickBot="1">
      <c r="A242" s="193"/>
      <c r="B242" s="89" t="s">
        <v>13</v>
      </c>
      <c r="C242" s="89" t="s">
        <v>14</v>
      </c>
      <c r="D242" s="89" t="s">
        <v>15</v>
      </c>
      <c r="E242" s="79" t="s">
        <v>13</v>
      </c>
      <c r="F242" s="79" t="s">
        <v>14</v>
      </c>
      <c r="G242" s="79" t="s">
        <v>15</v>
      </c>
      <c r="H242" s="79" t="s">
        <v>13</v>
      </c>
      <c r="I242" s="79" t="s">
        <v>14</v>
      </c>
      <c r="J242" s="264" t="s">
        <v>15</v>
      </c>
      <c r="K242" s="63"/>
      <c r="L242" s="180"/>
      <c r="M242" s="143"/>
      <c r="N242" s="143"/>
      <c r="O242" s="143"/>
      <c r="P242" s="125"/>
      <c r="Q242" s="125"/>
      <c r="R242" s="125"/>
      <c r="S242" s="125"/>
      <c r="T242" s="125"/>
      <c r="U242" s="125"/>
      <c r="V242" s="110"/>
      <c r="W242" s="110"/>
      <c r="X242" s="110"/>
    </row>
    <row r="243" spans="1:24" ht="12.75">
      <c r="A243" s="86">
        <v>0</v>
      </c>
      <c r="B243" s="317">
        <v>45.12</v>
      </c>
      <c r="C243" s="316"/>
      <c r="D243" s="316"/>
      <c r="E243" s="317">
        <v>222.49</v>
      </c>
      <c r="F243" s="317"/>
      <c r="G243" s="316"/>
      <c r="H243" s="317">
        <v>560.49</v>
      </c>
      <c r="I243" s="317"/>
      <c r="J243" s="318"/>
      <c r="K243" s="63"/>
      <c r="L243" s="125"/>
      <c r="M243" s="136"/>
      <c r="N243" s="135"/>
      <c r="O243" s="135"/>
      <c r="P243" s="136"/>
      <c r="Q243" s="136"/>
      <c r="R243" s="135"/>
      <c r="S243" s="136"/>
      <c r="T243" s="136"/>
      <c r="U243" s="135"/>
      <c r="V243" s="110"/>
      <c r="W243" s="110"/>
      <c r="X243" s="110"/>
    </row>
    <row r="244" spans="1:24" ht="12.75">
      <c r="A244" s="90">
        <v>1</v>
      </c>
      <c r="B244" s="321">
        <f>B243+C244</f>
        <v>45.126999999999995</v>
      </c>
      <c r="C244" s="321">
        <f>D244/6000</f>
        <v>0.007</v>
      </c>
      <c r="D244" s="329">
        <v>42</v>
      </c>
      <c r="E244" s="321">
        <f>E243+F244</f>
        <v>222.597</v>
      </c>
      <c r="F244" s="321">
        <f aca="true" t="shared" si="29" ref="F244:F255">G244/8000</f>
        <v>0.107</v>
      </c>
      <c r="G244" s="329">
        <v>856</v>
      </c>
      <c r="H244" s="321">
        <f>H243+I244</f>
        <v>560.527</v>
      </c>
      <c r="I244" s="321">
        <f aca="true" t="shared" si="30" ref="I244:I262">J244/8000</f>
        <v>0.037</v>
      </c>
      <c r="J244" s="240">
        <v>296</v>
      </c>
      <c r="K244" s="63"/>
      <c r="L244" s="124"/>
      <c r="M244" s="136"/>
      <c r="N244" s="136"/>
      <c r="O244" s="144"/>
      <c r="P244" s="136"/>
      <c r="Q244" s="136"/>
      <c r="R244" s="144"/>
      <c r="S244" s="136"/>
      <c r="T244" s="136"/>
      <c r="U244" s="144"/>
      <c r="V244" s="110"/>
      <c r="W244" s="110"/>
      <c r="X244" s="110"/>
    </row>
    <row r="245" spans="1:24" ht="12.75">
      <c r="A245" s="87">
        <v>2</v>
      </c>
      <c r="B245" s="321">
        <f aca="true" t="shared" si="31" ref="B245:B267">B244+C245</f>
        <v>45.13399999999999</v>
      </c>
      <c r="C245" s="321">
        <f aca="true" t="shared" si="32" ref="C245:C267">D245/6000</f>
        <v>0.007</v>
      </c>
      <c r="D245" s="329">
        <v>42</v>
      </c>
      <c r="E245" s="321">
        <f aca="true" t="shared" si="33" ref="E245:E267">E244+F245</f>
        <v>222.79500000000002</v>
      </c>
      <c r="F245" s="321">
        <f t="shared" si="29"/>
        <v>0.198</v>
      </c>
      <c r="G245" s="329">
        <v>1584</v>
      </c>
      <c r="H245" s="321">
        <f aca="true" t="shared" si="34" ref="H245:H267">H244+I245</f>
        <v>560.623</v>
      </c>
      <c r="I245" s="321">
        <f t="shared" si="30"/>
        <v>0.096</v>
      </c>
      <c r="J245" s="240">
        <v>768</v>
      </c>
      <c r="K245" s="63"/>
      <c r="L245" s="125"/>
      <c r="M245" s="136"/>
      <c r="N245" s="136"/>
      <c r="O245" s="144"/>
      <c r="P245" s="136"/>
      <c r="Q245" s="136"/>
      <c r="R245" s="144"/>
      <c r="S245" s="136"/>
      <c r="T245" s="136"/>
      <c r="U245" s="144"/>
      <c r="V245" s="110"/>
      <c r="W245" s="110"/>
      <c r="X245" s="110"/>
    </row>
    <row r="246" spans="1:24" ht="12.75">
      <c r="A246" s="90">
        <v>3</v>
      </c>
      <c r="B246" s="321">
        <f t="shared" si="31"/>
        <v>45.14099999999999</v>
      </c>
      <c r="C246" s="321">
        <f t="shared" si="32"/>
        <v>0.007</v>
      </c>
      <c r="D246" s="329">
        <v>42</v>
      </c>
      <c r="E246" s="321">
        <f t="shared" si="33"/>
        <v>222.883</v>
      </c>
      <c r="F246" s="321">
        <f t="shared" si="29"/>
        <v>0.088</v>
      </c>
      <c r="G246" s="329">
        <v>704</v>
      </c>
      <c r="H246" s="321">
        <f t="shared" si="34"/>
        <v>560.683</v>
      </c>
      <c r="I246" s="321">
        <f t="shared" si="30"/>
        <v>0.06</v>
      </c>
      <c r="J246" s="240">
        <v>480</v>
      </c>
      <c r="K246" s="63"/>
      <c r="L246" s="124"/>
      <c r="M246" s="136"/>
      <c r="N246" s="136"/>
      <c r="O246" s="144"/>
      <c r="P246" s="136"/>
      <c r="Q246" s="136"/>
      <c r="R246" s="144"/>
      <c r="S246" s="136"/>
      <c r="T246" s="136"/>
      <c r="U246" s="144"/>
      <c r="V246" s="110"/>
      <c r="W246" s="110"/>
      <c r="X246" s="110"/>
    </row>
    <row r="247" spans="1:24" ht="12.75">
      <c r="A247" s="87">
        <v>4</v>
      </c>
      <c r="B247" s="321">
        <f t="shared" si="31"/>
        <v>45.14799999999999</v>
      </c>
      <c r="C247" s="321">
        <f t="shared" si="32"/>
        <v>0.007</v>
      </c>
      <c r="D247" s="329">
        <v>42</v>
      </c>
      <c r="E247" s="321">
        <f t="shared" si="33"/>
        <v>222.985</v>
      </c>
      <c r="F247" s="321">
        <f t="shared" si="29"/>
        <v>0.102</v>
      </c>
      <c r="G247" s="329">
        <v>816</v>
      </c>
      <c r="H247" s="321">
        <f t="shared" si="34"/>
        <v>560.733</v>
      </c>
      <c r="I247" s="321">
        <f t="shared" si="30"/>
        <v>0.05</v>
      </c>
      <c r="J247" s="240">
        <v>400</v>
      </c>
      <c r="K247" s="63"/>
      <c r="L247" s="125"/>
      <c r="M247" s="136"/>
      <c r="N247" s="136"/>
      <c r="O247" s="144"/>
      <c r="P247" s="136"/>
      <c r="Q247" s="136"/>
      <c r="R247" s="144"/>
      <c r="S247" s="136"/>
      <c r="T247" s="136"/>
      <c r="U247" s="144"/>
      <c r="V247" s="110"/>
      <c r="W247" s="110"/>
      <c r="X247" s="110"/>
    </row>
    <row r="248" spans="1:24" ht="12.75">
      <c r="A248" s="90">
        <v>5</v>
      </c>
      <c r="B248" s="321">
        <f t="shared" si="31"/>
        <v>45.15499999999999</v>
      </c>
      <c r="C248" s="321">
        <f t="shared" si="32"/>
        <v>0.007</v>
      </c>
      <c r="D248" s="329">
        <v>42</v>
      </c>
      <c r="E248" s="321">
        <f t="shared" si="33"/>
        <v>223.06500000000003</v>
      </c>
      <c r="F248" s="321">
        <f t="shared" si="29"/>
        <v>0.08</v>
      </c>
      <c r="G248" s="329">
        <v>640</v>
      </c>
      <c r="H248" s="321">
        <f t="shared" si="34"/>
        <v>560.7779999999999</v>
      </c>
      <c r="I248" s="321">
        <f t="shared" si="30"/>
        <v>0.045</v>
      </c>
      <c r="J248" s="240">
        <v>360</v>
      </c>
      <c r="K248" s="63"/>
      <c r="L248" s="124"/>
      <c r="M248" s="136"/>
      <c r="N248" s="136"/>
      <c r="O248" s="144"/>
      <c r="P248" s="136"/>
      <c r="Q248" s="136"/>
      <c r="R248" s="144"/>
      <c r="S248" s="136"/>
      <c r="T248" s="136"/>
      <c r="U248" s="144"/>
      <c r="V248" s="110"/>
      <c r="W248" s="110"/>
      <c r="X248" s="110"/>
    </row>
    <row r="249" spans="1:24" ht="12.75">
      <c r="A249" s="87">
        <v>6</v>
      </c>
      <c r="B249" s="321">
        <f t="shared" si="31"/>
        <v>45.161999999999985</v>
      </c>
      <c r="C249" s="321">
        <f t="shared" si="32"/>
        <v>0.007</v>
      </c>
      <c r="D249" s="329">
        <v>42</v>
      </c>
      <c r="E249" s="321">
        <f t="shared" si="33"/>
        <v>223.19000000000003</v>
      </c>
      <c r="F249" s="321">
        <f t="shared" si="29"/>
        <v>0.125</v>
      </c>
      <c r="G249" s="329">
        <v>1000</v>
      </c>
      <c r="H249" s="321">
        <f t="shared" si="34"/>
        <v>560.7979999999999</v>
      </c>
      <c r="I249" s="321">
        <f t="shared" si="30"/>
        <v>0.02</v>
      </c>
      <c r="J249" s="240">
        <v>160</v>
      </c>
      <c r="K249" s="63"/>
      <c r="L249" s="125"/>
      <c r="M249" s="136"/>
      <c r="N249" s="136"/>
      <c r="O249" s="144"/>
      <c r="P249" s="136"/>
      <c r="Q249" s="136"/>
      <c r="R249" s="144"/>
      <c r="S249" s="136"/>
      <c r="T249" s="136"/>
      <c r="U249" s="144"/>
      <c r="V249" s="110"/>
      <c r="W249" s="110"/>
      <c r="X249" s="110"/>
    </row>
    <row r="250" spans="1:24" ht="12.75">
      <c r="A250" s="90">
        <v>7</v>
      </c>
      <c r="B250" s="321">
        <f t="shared" si="31"/>
        <v>45.18199999999999</v>
      </c>
      <c r="C250" s="321">
        <f t="shared" si="32"/>
        <v>0.02</v>
      </c>
      <c r="D250" s="329">
        <v>120</v>
      </c>
      <c r="E250" s="321">
        <f t="shared" si="33"/>
        <v>223.36500000000004</v>
      </c>
      <c r="F250" s="321">
        <f t="shared" si="29"/>
        <v>0.175</v>
      </c>
      <c r="G250" s="329">
        <v>1400</v>
      </c>
      <c r="H250" s="321">
        <f t="shared" si="34"/>
        <v>560.8229999999999</v>
      </c>
      <c r="I250" s="321">
        <f t="shared" si="30"/>
        <v>0.025</v>
      </c>
      <c r="J250" s="240">
        <v>200</v>
      </c>
      <c r="K250" s="63"/>
      <c r="L250" s="124"/>
      <c r="M250" s="136"/>
      <c r="N250" s="136"/>
      <c r="O250" s="144"/>
      <c r="P250" s="136"/>
      <c r="Q250" s="136"/>
      <c r="R250" s="144"/>
      <c r="S250" s="136"/>
      <c r="T250" s="136"/>
      <c r="U250" s="144"/>
      <c r="V250" s="110"/>
      <c r="W250" s="110"/>
      <c r="X250" s="110"/>
    </row>
    <row r="251" spans="1:24" ht="12.75">
      <c r="A251" s="87">
        <v>8</v>
      </c>
      <c r="B251" s="321">
        <f t="shared" si="31"/>
        <v>45.24199999999999</v>
      </c>
      <c r="C251" s="321">
        <f t="shared" si="32"/>
        <v>0.06</v>
      </c>
      <c r="D251" s="329">
        <v>360</v>
      </c>
      <c r="E251" s="321">
        <f t="shared" si="33"/>
        <v>223.47200000000004</v>
      </c>
      <c r="F251" s="321">
        <f t="shared" si="29"/>
        <v>0.107</v>
      </c>
      <c r="G251" s="329">
        <v>856</v>
      </c>
      <c r="H251" s="321">
        <f t="shared" si="34"/>
        <v>560.8279999999999</v>
      </c>
      <c r="I251" s="321">
        <f t="shared" si="30"/>
        <v>0.005</v>
      </c>
      <c r="J251" s="240">
        <v>40</v>
      </c>
      <c r="K251" s="63"/>
      <c r="L251" s="125"/>
      <c r="M251" s="136"/>
      <c r="N251" s="136"/>
      <c r="O251" s="144"/>
      <c r="P251" s="136"/>
      <c r="Q251" s="136"/>
      <c r="R251" s="144"/>
      <c r="S251" s="136"/>
      <c r="T251" s="136"/>
      <c r="U251" s="144"/>
      <c r="V251" s="110"/>
      <c r="W251" s="110"/>
      <c r="X251" s="110"/>
    </row>
    <row r="252" spans="1:24" ht="12.75">
      <c r="A252" s="90">
        <v>9</v>
      </c>
      <c r="B252" s="321">
        <f t="shared" si="31"/>
        <v>45.31199999999999</v>
      </c>
      <c r="C252" s="321">
        <f t="shared" si="32"/>
        <v>0.07</v>
      </c>
      <c r="D252" s="329">
        <v>420</v>
      </c>
      <c r="E252" s="321">
        <f t="shared" si="33"/>
        <v>223.56700000000004</v>
      </c>
      <c r="F252" s="321">
        <f t="shared" si="29"/>
        <v>0.095</v>
      </c>
      <c r="G252" s="329">
        <v>760</v>
      </c>
      <c r="H252" s="321">
        <f t="shared" si="34"/>
        <v>560.8404999999999</v>
      </c>
      <c r="I252" s="321">
        <f t="shared" si="30"/>
        <v>0.0125</v>
      </c>
      <c r="J252" s="240">
        <v>100</v>
      </c>
      <c r="K252" s="63"/>
      <c r="L252" s="124"/>
      <c r="M252" s="136"/>
      <c r="N252" s="136"/>
      <c r="O252" s="144"/>
      <c r="P252" s="136"/>
      <c r="Q252" s="136"/>
      <c r="R252" s="144"/>
      <c r="S252" s="136"/>
      <c r="T252" s="136"/>
      <c r="U252" s="144"/>
      <c r="V252" s="110"/>
      <c r="W252" s="110"/>
      <c r="X252" s="110"/>
    </row>
    <row r="253" spans="1:24" ht="12.75">
      <c r="A253" s="87">
        <v>10</v>
      </c>
      <c r="B253" s="321">
        <f t="shared" si="31"/>
        <v>45.37199999999999</v>
      </c>
      <c r="C253" s="321">
        <f t="shared" si="32"/>
        <v>0.06</v>
      </c>
      <c r="D253" s="329">
        <v>360</v>
      </c>
      <c r="E253" s="321">
        <f t="shared" si="33"/>
        <v>223.67500000000004</v>
      </c>
      <c r="F253" s="321">
        <f t="shared" si="29"/>
        <v>0.108</v>
      </c>
      <c r="G253" s="329">
        <v>864</v>
      </c>
      <c r="H253" s="321">
        <f t="shared" si="34"/>
        <v>560.8904999999999</v>
      </c>
      <c r="I253" s="321">
        <f t="shared" si="30"/>
        <v>0.05</v>
      </c>
      <c r="J253" s="240">
        <v>400</v>
      </c>
      <c r="K253" s="63"/>
      <c r="L253" s="125"/>
      <c r="M253" s="136"/>
      <c r="N253" s="136"/>
      <c r="O253" s="144"/>
      <c r="P253" s="136"/>
      <c r="Q253" s="136"/>
      <c r="R253" s="144"/>
      <c r="S253" s="136"/>
      <c r="T253" s="136"/>
      <c r="U253" s="144"/>
      <c r="V253" s="110"/>
      <c r="W253" s="110"/>
      <c r="X253" s="110"/>
    </row>
    <row r="254" spans="1:24" ht="12.75">
      <c r="A254" s="90">
        <v>11</v>
      </c>
      <c r="B254" s="321">
        <f t="shared" si="31"/>
        <v>45.45199999999999</v>
      </c>
      <c r="C254" s="321">
        <f t="shared" si="32"/>
        <v>0.08</v>
      </c>
      <c r="D254" s="329">
        <v>480</v>
      </c>
      <c r="E254" s="321">
        <f t="shared" si="33"/>
        <v>223.78800000000004</v>
      </c>
      <c r="F254" s="321">
        <f t="shared" si="29"/>
        <v>0.113</v>
      </c>
      <c r="G254" s="329">
        <v>904</v>
      </c>
      <c r="H254" s="321">
        <f t="shared" si="34"/>
        <v>560.9984999999998</v>
      </c>
      <c r="I254" s="321">
        <f t="shared" si="30"/>
        <v>0.108</v>
      </c>
      <c r="J254" s="240">
        <v>864</v>
      </c>
      <c r="K254" s="63"/>
      <c r="L254" s="124"/>
      <c r="M254" s="136"/>
      <c r="N254" s="136"/>
      <c r="O254" s="144"/>
      <c r="P254" s="136"/>
      <c r="Q254" s="136"/>
      <c r="R254" s="144"/>
      <c r="S254" s="136"/>
      <c r="T254" s="136"/>
      <c r="U254" s="144"/>
      <c r="V254" s="110"/>
      <c r="W254" s="110"/>
      <c r="X254" s="110"/>
    </row>
    <row r="255" spans="1:24" ht="12.75">
      <c r="A255" s="87">
        <v>12</v>
      </c>
      <c r="B255" s="321">
        <f t="shared" si="31"/>
        <v>45.49199999999999</v>
      </c>
      <c r="C255" s="321">
        <f t="shared" si="32"/>
        <v>0.04</v>
      </c>
      <c r="D255" s="329">
        <v>240</v>
      </c>
      <c r="E255" s="321">
        <f t="shared" si="33"/>
        <v>223.89600000000004</v>
      </c>
      <c r="F255" s="321">
        <f t="shared" si="29"/>
        <v>0.108</v>
      </c>
      <c r="G255" s="329">
        <v>864</v>
      </c>
      <c r="H255" s="321">
        <f t="shared" si="34"/>
        <v>561.0484999999998</v>
      </c>
      <c r="I255" s="321">
        <f t="shared" si="30"/>
        <v>0.05</v>
      </c>
      <c r="J255" s="240">
        <v>400</v>
      </c>
      <c r="K255" s="63"/>
      <c r="L255" s="125"/>
      <c r="M255" s="136"/>
      <c r="N255" s="136"/>
      <c r="O255" s="144"/>
      <c r="P255" s="136"/>
      <c r="Q255" s="136"/>
      <c r="R255" s="144"/>
      <c r="S255" s="136"/>
      <c r="T255" s="136"/>
      <c r="U255" s="144"/>
      <c r="V255" s="110"/>
      <c r="W255" s="110"/>
      <c r="X255" s="110"/>
    </row>
    <row r="256" spans="1:24" ht="12.75">
      <c r="A256" s="90">
        <v>13</v>
      </c>
      <c r="B256" s="321">
        <f t="shared" si="31"/>
        <v>45.55199999999999</v>
      </c>
      <c r="C256" s="321">
        <f t="shared" si="32"/>
        <v>0.06</v>
      </c>
      <c r="D256" s="329">
        <v>360</v>
      </c>
      <c r="E256" s="321">
        <f t="shared" si="33"/>
        <v>223.99600000000004</v>
      </c>
      <c r="F256" s="321">
        <f aca="true" t="shared" si="35" ref="F256:F262">G256/8000</f>
        <v>0.1</v>
      </c>
      <c r="G256" s="329">
        <v>800</v>
      </c>
      <c r="H256" s="321">
        <f t="shared" si="34"/>
        <v>561.1814999999998</v>
      </c>
      <c r="I256" s="321">
        <f t="shared" si="30"/>
        <v>0.133</v>
      </c>
      <c r="J256" s="240">
        <v>1064</v>
      </c>
      <c r="K256" s="63"/>
      <c r="L256" s="124"/>
      <c r="M256" s="136"/>
      <c r="N256" s="136"/>
      <c r="O256" s="144"/>
      <c r="P256" s="136"/>
      <c r="Q256" s="136"/>
      <c r="R256" s="144"/>
      <c r="S256" s="136"/>
      <c r="T256" s="136"/>
      <c r="U256" s="144"/>
      <c r="V256" s="110"/>
      <c r="W256" s="110"/>
      <c r="X256" s="110"/>
    </row>
    <row r="257" spans="1:24" ht="12.75">
      <c r="A257" s="87">
        <v>14</v>
      </c>
      <c r="B257" s="321">
        <f t="shared" si="31"/>
        <v>45.60199999999999</v>
      </c>
      <c r="C257" s="321">
        <f t="shared" si="32"/>
        <v>0.05</v>
      </c>
      <c r="D257" s="329">
        <v>300</v>
      </c>
      <c r="E257" s="321">
        <f t="shared" si="33"/>
        <v>224.10600000000005</v>
      </c>
      <c r="F257" s="321">
        <f t="shared" si="35"/>
        <v>0.11</v>
      </c>
      <c r="G257" s="329">
        <v>880</v>
      </c>
      <c r="H257" s="321">
        <f t="shared" si="34"/>
        <v>561.2914999999998</v>
      </c>
      <c r="I257" s="321">
        <f t="shared" si="30"/>
        <v>0.11</v>
      </c>
      <c r="J257" s="240">
        <v>880</v>
      </c>
      <c r="K257" s="63"/>
      <c r="L257" s="125"/>
      <c r="M257" s="136"/>
      <c r="N257" s="136"/>
      <c r="O257" s="144"/>
      <c r="P257" s="136"/>
      <c r="Q257" s="136"/>
      <c r="R257" s="144"/>
      <c r="S257" s="136"/>
      <c r="T257" s="136"/>
      <c r="U257" s="144"/>
      <c r="V257" s="110"/>
      <c r="W257" s="110"/>
      <c r="X257" s="110"/>
    </row>
    <row r="258" spans="1:24" ht="12.75">
      <c r="A258" s="90">
        <v>15</v>
      </c>
      <c r="B258" s="321">
        <f t="shared" si="31"/>
        <v>45.65199999999999</v>
      </c>
      <c r="C258" s="321">
        <f t="shared" si="32"/>
        <v>0.05</v>
      </c>
      <c r="D258" s="329">
        <v>300</v>
      </c>
      <c r="E258" s="321">
        <f t="shared" si="33"/>
        <v>224.21100000000004</v>
      </c>
      <c r="F258" s="321">
        <f t="shared" si="35"/>
        <v>0.105</v>
      </c>
      <c r="G258" s="329">
        <v>840</v>
      </c>
      <c r="H258" s="321">
        <f t="shared" si="34"/>
        <v>561.3414999999998</v>
      </c>
      <c r="I258" s="321">
        <f t="shared" si="30"/>
        <v>0.05</v>
      </c>
      <c r="J258" s="240">
        <v>400</v>
      </c>
      <c r="K258" s="63"/>
      <c r="L258" s="124"/>
      <c r="M258" s="136"/>
      <c r="N258" s="136"/>
      <c r="O258" s="144"/>
      <c r="P258" s="136"/>
      <c r="Q258" s="136"/>
      <c r="R258" s="144"/>
      <c r="S258" s="136"/>
      <c r="T258" s="136"/>
      <c r="U258" s="144"/>
      <c r="V258" s="110"/>
      <c r="W258" s="110"/>
      <c r="X258" s="110"/>
    </row>
    <row r="259" spans="1:24" ht="12.75">
      <c r="A259" s="87">
        <v>16</v>
      </c>
      <c r="B259" s="321">
        <f t="shared" si="31"/>
        <v>45.67199999999999</v>
      </c>
      <c r="C259" s="321">
        <f t="shared" si="32"/>
        <v>0.02</v>
      </c>
      <c r="D259" s="329">
        <v>120</v>
      </c>
      <c r="E259" s="321">
        <f t="shared" si="33"/>
        <v>224.30600000000004</v>
      </c>
      <c r="F259" s="321">
        <f t="shared" si="35"/>
        <v>0.095</v>
      </c>
      <c r="G259" s="329">
        <v>760</v>
      </c>
      <c r="H259" s="321">
        <f t="shared" si="34"/>
        <v>561.3464999999998</v>
      </c>
      <c r="I259" s="321">
        <f t="shared" si="30"/>
        <v>0.005</v>
      </c>
      <c r="J259" s="240">
        <v>40</v>
      </c>
      <c r="K259" s="63"/>
      <c r="L259" s="125"/>
      <c r="M259" s="136"/>
      <c r="N259" s="136"/>
      <c r="O259" s="144"/>
      <c r="P259" s="136"/>
      <c r="Q259" s="136"/>
      <c r="R259" s="144"/>
      <c r="S259" s="136"/>
      <c r="T259" s="136"/>
      <c r="U259" s="144"/>
      <c r="V259" s="110"/>
      <c r="W259" s="110"/>
      <c r="X259" s="110"/>
    </row>
    <row r="260" spans="1:24" ht="12.75">
      <c r="A260" s="90">
        <v>17</v>
      </c>
      <c r="B260" s="321">
        <f t="shared" si="31"/>
        <v>45.68199999999999</v>
      </c>
      <c r="C260" s="321">
        <f t="shared" si="32"/>
        <v>0.01</v>
      </c>
      <c r="D260" s="329">
        <v>60</v>
      </c>
      <c r="E260" s="321">
        <f t="shared" si="33"/>
        <v>224.40100000000004</v>
      </c>
      <c r="F260" s="321">
        <f t="shared" si="35"/>
        <v>0.095</v>
      </c>
      <c r="G260" s="329">
        <v>760</v>
      </c>
      <c r="H260" s="321">
        <f t="shared" si="34"/>
        <v>561.3464999999998</v>
      </c>
      <c r="I260" s="321">
        <f t="shared" si="30"/>
        <v>0</v>
      </c>
      <c r="J260" s="240">
        <v>0</v>
      </c>
      <c r="K260" s="63"/>
      <c r="L260" s="124"/>
      <c r="M260" s="136"/>
      <c r="N260" s="136"/>
      <c r="O260" s="144"/>
      <c r="P260" s="136"/>
      <c r="Q260" s="136"/>
      <c r="R260" s="144"/>
      <c r="S260" s="136"/>
      <c r="T260" s="136"/>
      <c r="U260" s="144"/>
      <c r="V260" s="110"/>
      <c r="W260" s="110"/>
      <c r="X260" s="110"/>
    </row>
    <row r="261" spans="1:24" ht="12.75">
      <c r="A261" s="87">
        <v>18</v>
      </c>
      <c r="B261" s="321">
        <f t="shared" si="31"/>
        <v>45.691999999999986</v>
      </c>
      <c r="C261" s="321">
        <f t="shared" si="32"/>
        <v>0.01</v>
      </c>
      <c r="D261" s="329">
        <v>60</v>
      </c>
      <c r="E261" s="321">
        <f t="shared" si="33"/>
        <v>224.54600000000005</v>
      </c>
      <c r="F261" s="321">
        <f t="shared" si="35"/>
        <v>0.145</v>
      </c>
      <c r="G261" s="329">
        <v>1160</v>
      </c>
      <c r="H261" s="321">
        <f t="shared" si="34"/>
        <v>561.3464999999998</v>
      </c>
      <c r="I261" s="321">
        <f t="shared" si="30"/>
        <v>0</v>
      </c>
      <c r="J261" s="240">
        <v>0</v>
      </c>
      <c r="K261" s="63"/>
      <c r="L261" s="125"/>
      <c r="M261" s="136"/>
      <c r="N261" s="136"/>
      <c r="O261" s="144"/>
      <c r="P261" s="136"/>
      <c r="Q261" s="136"/>
      <c r="R261" s="144"/>
      <c r="S261" s="136"/>
      <c r="T261" s="136"/>
      <c r="U261" s="144"/>
      <c r="V261" s="110"/>
      <c r="W261" s="110"/>
      <c r="X261" s="110"/>
    </row>
    <row r="262" spans="1:24" ht="12.75">
      <c r="A262" s="90">
        <v>19</v>
      </c>
      <c r="B262" s="321">
        <f t="shared" si="31"/>
        <v>45.701999999999984</v>
      </c>
      <c r="C262" s="321">
        <f t="shared" si="32"/>
        <v>0.01</v>
      </c>
      <c r="D262" s="329">
        <v>60</v>
      </c>
      <c r="E262" s="321">
        <f t="shared" si="33"/>
        <v>224.64200000000005</v>
      </c>
      <c r="F262" s="321">
        <f t="shared" si="35"/>
        <v>0.096</v>
      </c>
      <c r="G262" s="329">
        <v>768</v>
      </c>
      <c r="H262" s="321">
        <f t="shared" si="34"/>
        <v>561.3464999999998</v>
      </c>
      <c r="I262" s="321">
        <f t="shared" si="30"/>
        <v>0</v>
      </c>
      <c r="J262" s="240">
        <v>0</v>
      </c>
      <c r="K262" s="63"/>
      <c r="L262" s="124"/>
      <c r="M262" s="136"/>
      <c r="N262" s="136"/>
      <c r="O262" s="144"/>
      <c r="P262" s="136"/>
      <c r="Q262" s="136"/>
      <c r="R262" s="144"/>
      <c r="S262" s="136"/>
      <c r="T262" s="136"/>
      <c r="U262" s="144"/>
      <c r="V262" s="110"/>
      <c r="W262" s="110"/>
      <c r="X262" s="110"/>
    </row>
    <row r="263" spans="1:24" ht="12.75">
      <c r="A263" s="87">
        <v>20</v>
      </c>
      <c r="B263" s="321">
        <f t="shared" si="31"/>
        <v>45.71199999999998</v>
      </c>
      <c r="C263" s="321">
        <f t="shared" si="32"/>
        <v>0.01</v>
      </c>
      <c r="D263" s="329">
        <v>60</v>
      </c>
      <c r="E263" s="321">
        <f t="shared" si="33"/>
        <v>224.71900000000005</v>
      </c>
      <c r="F263" s="321">
        <f>G263/8000</f>
        <v>0.077</v>
      </c>
      <c r="G263" s="329">
        <v>616</v>
      </c>
      <c r="H263" s="321">
        <f t="shared" si="34"/>
        <v>561.3464999999998</v>
      </c>
      <c r="I263" s="321">
        <f>J263/8000</f>
        <v>0</v>
      </c>
      <c r="J263" s="240">
        <v>0</v>
      </c>
      <c r="K263" s="63"/>
      <c r="L263" s="125"/>
      <c r="M263" s="136"/>
      <c r="N263" s="136"/>
      <c r="O263" s="144"/>
      <c r="P263" s="136"/>
      <c r="Q263" s="136"/>
      <c r="R263" s="144"/>
      <c r="S263" s="136"/>
      <c r="T263" s="136"/>
      <c r="U263" s="144"/>
      <c r="V263" s="110"/>
      <c r="W263" s="110"/>
      <c r="X263" s="110"/>
    </row>
    <row r="264" spans="1:24" ht="12.75">
      <c r="A264" s="90">
        <v>21</v>
      </c>
      <c r="B264" s="321">
        <f t="shared" si="31"/>
        <v>45.719999999999985</v>
      </c>
      <c r="C264" s="321">
        <f t="shared" si="32"/>
        <v>0.008</v>
      </c>
      <c r="D264" s="329">
        <v>48</v>
      </c>
      <c r="E264" s="321">
        <f t="shared" si="33"/>
        <v>224.78300000000004</v>
      </c>
      <c r="F264" s="321">
        <f>G264/8000</f>
        <v>0.064</v>
      </c>
      <c r="G264" s="329">
        <v>512</v>
      </c>
      <c r="H264" s="321">
        <f t="shared" si="34"/>
        <v>561.3514999999998</v>
      </c>
      <c r="I264" s="321">
        <f>J264/8000</f>
        <v>0.005</v>
      </c>
      <c r="J264" s="240">
        <v>40</v>
      </c>
      <c r="K264" s="63"/>
      <c r="L264" s="124"/>
      <c r="M264" s="136"/>
      <c r="N264" s="136"/>
      <c r="O264" s="144"/>
      <c r="P264" s="136"/>
      <c r="Q264" s="136"/>
      <c r="R264" s="144"/>
      <c r="S264" s="136"/>
      <c r="T264" s="136"/>
      <c r="U264" s="144"/>
      <c r="V264" s="110"/>
      <c r="W264" s="110"/>
      <c r="X264" s="110"/>
    </row>
    <row r="265" spans="1:24" ht="12.75">
      <c r="A265" s="87">
        <v>22</v>
      </c>
      <c r="B265" s="321">
        <f t="shared" si="31"/>
        <v>45.72699999999998</v>
      </c>
      <c r="C265" s="321">
        <f t="shared" si="32"/>
        <v>0.007</v>
      </c>
      <c r="D265" s="329">
        <v>42</v>
      </c>
      <c r="E265" s="321">
        <f t="shared" si="33"/>
        <v>224.89900000000006</v>
      </c>
      <c r="F265" s="321">
        <f>G265/8000</f>
        <v>0.116</v>
      </c>
      <c r="G265" s="329">
        <v>928</v>
      </c>
      <c r="H265" s="321">
        <f t="shared" si="34"/>
        <v>561.4674999999997</v>
      </c>
      <c r="I265" s="321">
        <f>J265/8000</f>
        <v>0.116</v>
      </c>
      <c r="J265" s="240">
        <v>928</v>
      </c>
      <c r="K265" s="63"/>
      <c r="L265" s="125"/>
      <c r="M265" s="136"/>
      <c r="N265" s="136"/>
      <c r="O265" s="144"/>
      <c r="P265" s="136"/>
      <c r="Q265" s="136"/>
      <c r="R265" s="144"/>
      <c r="S265" s="136"/>
      <c r="T265" s="136"/>
      <c r="U265" s="144"/>
      <c r="V265" s="110"/>
      <c r="W265" s="110"/>
      <c r="X265" s="110"/>
    </row>
    <row r="266" spans="1:24" ht="12.75">
      <c r="A266" s="90">
        <v>23</v>
      </c>
      <c r="B266" s="321">
        <f t="shared" si="31"/>
        <v>45.734999999999985</v>
      </c>
      <c r="C266" s="321">
        <f t="shared" si="32"/>
        <v>0.008</v>
      </c>
      <c r="D266" s="329">
        <v>48</v>
      </c>
      <c r="E266" s="321">
        <f t="shared" si="33"/>
        <v>225.03900000000004</v>
      </c>
      <c r="F266" s="321">
        <f>G266/8000</f>
        <v>0.14</v>
      </c>
      <c r="G266" s="329">
        <v>1120</v>
      </c>
      <c r="H266" s="321">
        <f t="shared" si="34"/>
        <v>561.5174999999997</v>
      </c>
      <c r="I266" s="321">
        <f>J266/8000</f>
        <v>0.05</v>
      </c>
      <c r="J266" s="240">
        <v>400</v>
      </c>
      <c r="K266" s="63"/>
      <c r="L266" s="124"/>
      <c r="M266" s="136"/>
      <c r="N266" s="136"/>
      <c r="O266" s="144"/>
      <c r="P266" s="136"/>
      <c r="Q266" s="136"/>
      <c r="R266" s="144"/>
      <c r="S266" s="136"/>
      <c r="T266" s="136"/>
      <c r="U266" s="144"/>
      <c r="V266" s="110"/>
      <c r="W266" s="110"/>
      <c r="X266" s="110"/>
    </row>
    <row r="267" spans="1:24" ht="12.75">
      <c r="A267" s="87">
        <v>24</v>
      </c>
      <c r="B267" s="321">
        <f t="shared" si="31"/>
        <v>45.74299999999999</v>
      </c>
      <c r="C267" s="321">
        <f t="shared" si="32"/>
        <v>0.008</v>
      </c>
      <c r="D267" s="329">
        <v>48</v>
      </c>
      <c r="E267" s="321">
        <f t="shared" si="33"/>
        <v>225.11600000000004</v>
      </c>
      <c r="F267" s="321">
        <f>G267/8000</f>
        <v>0.077</v>
      </c>
      <c r="G267" s="329">
        <v>616</v>
      </c>
      <c r="H267" s="321">
        <f t="shared" si="34"/>
        <v>561.5374999999997</v>
      </c>
      <c r="I267" s="321">
        <f>J267/8000</f>
        <v>0.02</v>
      </c>
      <c r="J267" s="240">
        <v>160</v>
      </c>
      <c r="K267" s="63"/>
      <c r="L267" s="125"/>
      <c r="M267" s="136"/>
      <c r="N267" s="136"/>
      <c r="O267" s="144"/>
      <c r="P267" s="136"/>
      <c r="Q267" s="136"/>
      <c r="R267" s="144"/>
      <c r="S267" s="136"/>
      <c r="T267" s="136"/>
      <c r="U267" s="144"/>
      <c r="V267" s="110"/>
      <c r="W267" s="110"/>
      <c r="X267" s="110"/>
    </row>
    <row r="268" spans="1:24" ht="13.5" thickBot="1">
      <c r="A268" s="92" t="s">
        <v>7</v>
      </c>
      <c r="B268" s="93"/>
      <c r="C268" s="93"/>
      <c r="D268" s="330">
        <f>SUM(D244:D267)</f>
        <v>3738</v>
      </c>
      <c r="E268" s="93"/>
      <c r="F268" s="93"/>
      <c r="G268" s="94">
        <f>SUM(G244:G267)</f>
        <v>21008</v>
      </c>
      <c r="H268" s="93"/>
      <c r="I268" s="93"/>
      <c r="J268" s="331">
        <f>SUM(J244:J267)</f>
        <v>8380</v>
      </c>
      <c r="K268" s="63"/>
      <c r="L268" s="118"/>
      <c r="M268" s="135"/>
      <c r="N268" s="135"/>
      <c r="O268" s="145"/>
      <c r="P268" s="135"/>
      <c r="Q268" s="135"/>
      <c r="R268" s="118"/>
      <c r="S268" s="135"/>
      <c r="T268" s="135"/>
      <c r="U268" s="145"/>
      <c r="V268" s="110"/>
      <c r="W268" s="110"/>
      <c r="X268" s="110"/>
    </row>
    <row r="269" spans="1:24" ht="12.75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</row>
    <row r="270" spans="1:11" ht="12.75">
      <c r="A270" s="63"/>
      <c r="B270" s="64" t="s">
        <v>65</v>
      </c>
      <c r="C270" s="63"/>
      <c r="D270" s="63"/>
      <c r="E270" s="63"/>
      <c r="F270" s="63"/>
      <c r="G270" s="63"/>
      <c r="H270" s="63"/>
      <c r="I270" s="63"/>
      <c r="J270" s="63"/>
      <c r="K270" s="63"/>
    </row>
    <row r="271" spans="1:11" ht="12.75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</row>
    <row r="272" spans="1:11" ht="12.75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</row>
    <row r="273" spans="1:11" ht="15.75">
      <c r="A273" s="63"/>
      <c r="B273" s="177" t="s">
        <v>97</v>
      </c>
      <c r="C273" s="177"/>
      <c r="D273" s="177"/>
      <c r="E273" s="177"/>
      <c r="F273" s="177"/>
      <c r="G273" s="177"/>
      <c r="H273" s="177"/>
      <c r="I273" s="63"/>
      <c r="J273" s="63"/>
      <c r="K273" s="63"/>
    </row>
    <row r="274" spans="1:11" ht="12.75">
      <c r="A274" s="63"/>
      <c r="B274" s="178" t="s">
        <v>22</v>
      </c>
      <c r="C274" s="178"/>
      <c r="D274" s="178"/>
      <c r="E274" s="178"/>
      <c r="F274" s="178"/>
      <c r="G274" s="178"/>
      <c r="H274" s="178"/>
      <c r="I274" s="63"/>
      <c r="J274" s="63"/>
      <c r="K274" s="63"/>
    </row>
    <row r="275" spans="1:11" ht="15">
      <c r="A275" s="63"/>
      <c r="B275" s="179" t="s">
        <v>131</v>
      </c>
      <c r="C275" s="179"/>
      <c r="D275" s="179"/>
      <c r="E275" s="179"/>
      <c r="F275" s="179"/>
      <c r="G275" s="179"/>
      <c r="H275" s="179"/>
      <c r="I275" s="63"/>
      <c r="J275" s="63"/>
      <c r="K275" s="63"/>
    </row>
    <row r="276" spans="1:11" ht="15">
      <c r="A276" s="63"/>
      <c r="B276" s="75" t="s">
        <v>93</v>
      </c>
      <c r="C276" s="81"/>
      <c r="D276" s="81"/>
      <c r="E276" s="77"/>
      <c r="F276" s="82"/>
      <c r="G276" s="83"/>
      <c r="H276" s="84"/>
      <c r="I276" s="63"/>
      <c r="J276" s="63"/>
      <c r="K276" s="63"/>
    </row>
    <row r="277" spans="1:11" ht="12.75">
      <c r="A277" s="63"/>
      <c r="B277" s="72"/>
      <c r="C277" s="72" t="s">
        <v>23</v>
      </c>
      <c r="D277" s="71"/>
      <c r="E277" s="73"/>
      <c r="F277" s="85"/>
      <c r="G277" s="71"/>
      <c r="H277" s="71"/>
      <c r="I277" s="63"/>
      <c r="J277" s="63"/>
      <c r="K277" s="63"/>
    </row>
    <row r="278" spans="1:11" ht="13.5" thickBot="1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</row>
    <row r="279" spans="1:11" ht="12.75" customHeight="1">
      <c r="A279" s="332" t="s">
        <v>59</v>
      </c>
      <c r="B279" s="333" t="s">
        <v>3</v>
      </c>
      <c r="C279" s="298"/>
      <c r="D279" s="334"/>
      <c r="E279" s="335"/>
      <c r="F279" s="335"/>
      <c r="G279" s="336"/>
      <c r="H279" s="63"/>
      <c r="I279" s="63"/>
      <c r="J279" s="63"/>
      <c r="K279" s="63"/>
    </row>
    <row r="280" spans="1:11" ht="12.75">
      <c r="A280" s="337"/>
      <c r="B280" s="188" t="s">
        <v>98</v>
      </c>
      <c r="C280" s="188"/>
      <c r="D280" s="188"/>
      <c r="E280" s="189" t="s">
        <v>132</v>
      </c>
      <c r="F280" s="189"/>
      <c r="G280" s="190"/>
      <c r="H280" s="63"/>
      <c r="I280" s="63"/>
      <c r="J280" s="63"/>
      <c r="K280" s="63"/>
    </row>
    <row r="281" spans="1:11" ht="12.75">
      <c r="A281" s="338"/>
      <c r="B281" s="188" t="s">
        <v>99</v>
      </c>
      <c r="C281" s="188"/>
      <c r="D281" s="188"/>
      <c r="E281" s="188" t="s">
        <v>111</v>
      </c>
      <c r="F281" s="188"/>
      <c r="G281" s="261"/>
      <c r="H281" s="63"/>
      <c r="I281" s="63"/>
      <c r="J281" s="63"/>
      <c r="K281" s="63"/>
    </row>
    <row r="282" spans="1:11" ht="34.5" thickBot="1">
      <c r="A282" s="339"/>
      <c r="B282" s="79" t="s">
        <v>13</v>
      </c>
      <c r="C282" s="79" t="s">
        <v>14</v>
      </c>
      <c r="D282" s="79" t="s">
        <v>15</v>
      </c>
      <c r="E282" s="79" t="s">
        <v>13</v>
      </c>
      <c r="F282" s="79" t="s">
        <v>14</v>
      </c>
      <c r="G282" s="264" t="s">
        <v>15</v>
      </c>
      <c r="H282" s="63"/>
      <c r="I282" s="63"/>
      <c r="J282" s="63"/>
      <c r="K282" s="63"/>
    </row>
    <row r="283" spans="1:11" ht="12.75">
      <c r="A283" s="340">
        <v>0</v>
      </c>
      <c r="B283" s="316">
        <v>7961.3</v>
      </c>
      <c r="C283" s="341"/>
      <c r="D283" s="341"/>
      <c r="E283" s="316">
        <v>2600</v>
      </c>
      <c r="F283" s="341"/>
      <c r="G283" s="342"/>
      <c r="H283" s="63"/>
      <c r="I283" s="63"/>
      <c r="J283" s="63"/>
      <c r="K283" s="63"/>
    </row>
    <row r="284" spans="1:11" ht="12.75">
      <c r="A284" s="265">
        <v>1</v>
      </c>
      <c r="B284" s="97">
        <f>B283+C284</f>
        <v>7961.5</v>
      </c>
      <c r="C284" s="97">
        <f>D284/1500</f>
        <v>0.2</v>
      </c>
      <c r="D284" s="78">
        <v>300</v>
      </c>
      <c r="E284" s="97">
        <f>E283+F284</f>
        <v>2600.2</v>
      </c>
      <c r="F284" s="343">
        <f>G284/120</f>
        <v>0.2</v>
      </c>
      <c r="G284" s="232">
        <v>24</v>
      </c>
      <c r="H284" s="63"/>
      <c r="I284" s="63"/>
      <c r="J284" s="63"/>
      <c r="K284" s="63"/>
    </row>
    <row r="285" spans="1:11" ht="12.75">
      <c r="A285" s="265">
        <v>2</v>
      </c>
      <c r="B285" s="97">
        <f aca="true" t="shared" si="36" ref="B285:B307">B284+C285</f>
        <v>7961.7</v>
      </c>
      <c r="C285" s="97">
        <f aca="true" t="shared" si="37" ref="C285:C307">D285/1500</f>
        <v>0.2</v>
      </c>
      <c r="D285" s="78">
        <v>300</v>
      </c>
      <c r="E285" s="97">
        <f aca="true" t="shared" si="38" ref="E285:E307">E284+F285</f>
        <v>2600.3999999999996</v>
      </c>
      <c r="F285" s="343">
        <f aca="true" t="shared" si="39" ref="F285:F307">G285/120</f>
        <v>0.2</v>
      </c>
      <c r="G285" s="232">
        <v>24</v>
      </c>
      <c r="H285" s="63"/>
      <c r="I285" s="63"/>
      <c r="J285" s="63"/>
      <c r="K285" s="63"/>
    </row>
    <row r="286" spans="1:11" ht="12.75">
      <c r="A286" s="265">
        <v>3</v>
      </c>
      <c r="B286" s="97">
        <f t="shared" si="36"/>
        <v>7961.8</v>
      </c>
      <c r="C286" s="97">
        <f t="shared" si="37"/>
        <v>0.1</v>
      </c>
      <c r="D286" s="78">
        <v>150</v>
      </c>
      <c r="E286" s="97">
        <f t="shared" si="38"/>
        <v>2600.5999999999995</v>
      </c>
      <c r="F286" s="343">
        <f t="shared" si="39"/>
        <v>0.2</v>
      </c>
      <c r="G286" s="232">
        <v>24</v>
      </c>
      <c r="H286" s="63"/>
      <c r="I286" s="63"/>
      <c r="J286" s="63"/>
      <c r="K286" s="63"/>
    </row>
    <row r="287" spans="1:11" ht="12.75">
      <c r="A287" s="265">
        <v>4</v>
      </c>
      <c r="B287" s="97">
        <f t="shared" si="36"/>
        <v>7961.900000000001</v>
      </c>
      <c r="C287" s="97">
        <f t="shared" si="37"/>
        <v>0.1</v>
      </c>
      <c r="D287" s="78">
        <v>150</v>
      </c>
      <c r="E287" s="97">
        <f t="shared" si="38"/>
        <v>2600.7999999999993</v>
      </c>
      <c r="F287" s="343">
        <f t="shared" si="39"/>
        <v>0.2</v>
      </c>
      <c r="G287" s="232">
        <v>24</v>
      </c>
      <c r="H287" s="63"/>
      <c r="I287" s="63"/>
      <c r="J287" s="63"/>
      <c r="K287" s="63"/>
    </row>
    <row r="288" spans="1:11" ht="12.75">
      <c r="A288" s="265">
        <v>5</v>
      </c>
      <c r="B288" s="97">
        <f t="shared" si="36"/>
        <v>7962.1</v>
      </c>
      <c r="C288" s="97">
        <f t="shared" si="37"/>
        <v>0.2</v>
      </c>
      <c r="D288" s="78">
        <v>300</v>
      </c>
      <c r="E288" s="97">
        <f t="shared" si="38"/>
        <v>2600.999999999999</v>
      </c>
      <c r="F288" s="343">
        <f t="shared" si="39"/>
        <v>0.2</v>
      </c>
      <c r="G288" s="232">
        <v>24</v>
      </c>
      <c r="H288" s="63"/>
      <c r="I288" s="63"/>
      <c r="J288" s="63"/>
      <c r="K288" s="63"/>
    </row>
    <row r="289" spans="1:11" ht="12.75">
      <c r="A289" s="265">
        <v>6</v>
      </c>
      <c r="B289" s="97">
        <f t="shared" si="36"/>
        <v>7962.3</v>
      </c>
      <c r="C289" s="97">
        <f t="shared" si="37"/>
        <v>0.2</v>
      </c>
      <c r="D289" s="78">
        <v>300</v>
      </c>
      <c r="E289" s="97">
        <f t="shared" si="38"/>
        <v>2601.199999999999</v>
      </c>
      <c r="F289" s="343">
        <f t="shared" si="39"/>
        <v>0.2</v>
      </c>
      <c r="G289" s="232">
        <v>24</v>
      </c>
      <c r="H289" s="63"/>
      <c r="I289" s="63"/>
      <c r="J289" s="63"/>
      <c r="K289" s="63"/>
    </row>
    <row r="290" spans="1:11" ht="12.75">
      <c r="A290" s="265">
        <v>7</v>
      </c>
      <c r="B290" s="97">
        <f t="shared" si="36"/>
        <v>7962.400000000001</v>
      </c>
      <c r="C290" s="97">
        <f t="shared" si="37"/>
        <v>0.1</v>
      </c>
      <c r="D290" s="78">
        <v>150</v>
      </c>
      <c r="E290" s="97">
        <f t="shared" si="38"/>
        <v>2601.599999999999</v>
      </c>
      <c r="F290" s="343">
        <f t="shared" si="39"/>
        <v>0.4</v>
      </c>
      <c r="G290" s="232">
        <v>48</v>
      </c>
      <c r="H290" s="63"/>
      <c r="I290" s="63"/>
      <c r="J290" s="63"/>
      <c r="K290" s="63"/>
    </row>
    <row r="291" spans="1:11" ht="12.75">
      <c r="A291" s="265">
        <v>8</v>
      </c>
      <c r="B291" s="97">
        <f t="shared" si="36"/>
        <v>7962.500000000001</v>
      </c>
      <c r="C291" s="97">
        <f t="shared" si="37"/>
        <v>0.1</v>
      </c>
      <c r="D291" s="78">
        <v>150</v>
      </c>
      <c r="E291" s="97">
        <f t="shared" si="38"/>
        <v>2602.099999999999</v>
      </c>
      <c r="F291" s="343">
        <f t="shared" si="39"/>
        <v>0.5</v>
      </c>
      <c r="G291" s="232">
        <v>60</v>
      </c>
      <c r="H291" s="63"/>
      <c r="I291" s="63"/>
      <c r="J291" s="63"/>
      <c r="K291" s="63"/>
    </row>
    <row r="292" spans="1:11" ht="12.75">
      <c r="A292" s="265">
        <v>9</v>
      </c>
      <c r="B292" s="97">
        <f t="shared" si="36"/>
        <v>7962.700000000001</v>
      </c>
      <c r="C292" s="97">
        <f t="shared" si="37"/>
        <v>0.2</v>
      </c>
      <c r="D292" s="78">
        <v>300</v>
      </c>
      <c r="E292" s="97">
        <f t="shared" si="38"/>
        <v>2603.099999999999</v>
      </c>
      <c r="F292" s="343">
        <f t="shared" si="39"/>
        <v>1</v>
      </c>
      <c r="G292" s="232">
        <v>120</v>
      </c>
      <c r="H292" s="63"/>
      <c r="I292" s="63"/>
      <c r="J292" s="63"/>
      <c r="K292" s="63"/>
    </row>
    <row r="293" spans="1:11" ht="12.75">
      <c r="A293" s="265">
        <v>10</v>
      </c>
      <c r="B293" s="97">
        <f t="shared" si="36"/>
        <v>7962.900000000001</v>
      </c>
      <c r="C293" s="97">
        <f t="shared" si="37"/>
        <v>0.2</v>
      </c>
      <c r="D293" s="78">
        <v>300</v>
      </c>
      <c r="E293" s="97">
        <f t="shared" si="38"/>
        <v>2604.099999999999</v>
      </c>
      <c r="F293" s="343">
        <f t="shared" si="39"/>
        <v>1</v>
      </c>
      <c r="G293" s="232">
        <v>120</v>
      </c>
      <c r="H293" s="63"/>
      <c r="I293" s="63"/>
      <c r="J293" s="63"/>
      <c r="K293" s="63"/>
    </row>
    <row r="294" spans="1:11" ht="12.75">
      <c r="A294" s="265">
        <v>11</v>
      </c>
      <c r="B294" s="97">
        <f t="shared" si="36"/>
        <v>7963.000000000001</v>
      </c>
      <c r="C294" s="97">
        <f t="shared" si="37"/>
        <v>0.1</v>
      </c>
      <c r="D294" s="78">
        <v>150</v>
      </c>
      <c r="E294" s="97">
        <f t="shared" si="38"/>
        <v>2605.099999999999</v>
      </c>
      <c r="F294" s="343">
        <f t="shared" si="39"/>
        <v>1</v>
      </c>
      <c r="G294" s="232">
        <v>120</v>
      </c>
      <c r="H294" s="63"/>
      <c r="I294" s="63"/>
      <c r="J294" s="63"/>
      <c r="K294" s="63"/>
    </row>
    <row r="295" spans="1:11" ht="12.75">
      <c r="A295" s="265">
        <v>12</v>
      </c>
      <c r="B295" s="97">
        <f t="shared" si="36"/>
        <v>7963.100000000001</v>
      </c>
      <c r="C295" s="97">
        <f t="shared" si="37"/>
        <v>0.1</v>
      </c>
      <c r="D295" s="78">
        <v>150</v>
      </c>
      <c r="E295" s="97">
        <f t="shared" si="38"/>
        <v>2606.099999999999</v>
      </c>
      <c r="F295" s="343">
        <f t="shared" si="39"/>
        <v>1</v>
      </c>
      <c r="G295" s="232">
        <v>120</v>
      </c>
      <c r="H295" s="63"/>
      <c r="I295" s="63"/>
      <c r="J295" s="63"/>
      <c r="K295" s="63"/>
    </row>
    <row r="296" spans="1:11" ht="12.75">
      <c r="A296" s="265">
        <v>13</v>
      </c>
      <c r="B296" s="97">
        <f t="shared" si="36"/>
        <v>7963.300000000001</v>
      </c>
      <c r="C296" s="97">
        <f t="shared" si="37"/>
        <v>0.2</v>
      </c>
      <c r="D296" s="78">
        <v>300</v>
      </c>
      <c r="E296" s="97">
        <f t="shared" si="38"/>
        <v>2606.599999999999</v>
      </c>
      <c r="F296" s="343">
        <f t="shared" si="39"/>
        <v>0.5</v>
      </c>
      <c r="G296" s="232">
        <v>60</v>
      </c>
      <c r="H296" s="63"/>
      <c r="I296" s="63"/>
      <c r="J296" s="63"/>
      <c r="K296" s="63"/>
    </row>
    <row r="297" spans="1:11" ht="12.75">
      <c r="A297" s="265">
        <v>14</v>
      </c>
      <c r="B297" s="97">
        <f t="shared" si="36"/>
        <v>7963.500000000001</v>
      </c>
      <c r="C297" s="97">
        <f t="shared" si="37"/>
        <v>0.2</v>
      </c>
      <c r="D297" s="78">
        <v>300</v>
      </c>
      <c r="E297" s="97">
        <f t="shared" si="38"/>
        <v>2607.099999999999</v>
      </c>
      <c r="F297" s="343">
        <f t="shared" si="39"/>
        <v>0.5</v>
      </c>
      <c r="G297" s="232">
        <v>60</v>
      </c>
      <c r="H297" s="63"/>
      <c r="I297" s="63"/>
      <c r="J297" s="63"/>
      <c r="K297" s="63"/>
    </row>
    <row r="298" spans="1:11" ht="12.75">
      <c r="A298" s="265">
        <v>15</v>
      </c>
      <c r="B298" s="97">
        <f t="shared" si="36"/>
        <v>7963.700000000001</v>
      </c>
      <c r="C298" s="97">
        <f t="shared" si="37"/>
        <v>0.2</v>
      </c>
      <c r="D298" s="78">
        <v>300</v>
      </c>
      <c r="E298" s="97">
        <f t="shared" si="38"/>
        <v>2607.599999999999</v>
      </c>
      <c r="F298" s="343">
        <f t="shared" si="39"/>
        <v>0.5</v>
      </c>
      <c r="G298" s="232">
        <v>60</v>
      </c>
      <c r="H298" s="63"/>
      <c r="I298" s="63"/>
      <c r="J298" s="63"/>
      <c r="K298" s="63"/>
    </row>
    <row r="299" spans="1:11" ht="12.75">
      <c r="A299" s="265">
        <v>16</v>
      </c>
      <c r="B299" s="97">
        <f t="shared" si="36"/>
        <v>7963.900000000001</v>
      </c>
      <c r="C299" s="97">
        <f t="shared" si="37"/>
        <v>0.2</v>
      </c>
      <c r="D299" s="78">
        <v>300</v>
      </c>
      <c r="E299" s="97">
        <f t="shared" si="38"/>
        <v>2608.099999999999</v>
      </c>
      <c r="F299" s="343">
        <f t="shared" si="39"/>
        <v>0.5</v>
      </c>
      <c r="G299" s="232">
        <v>60</v>
      </c>
      <c r="H299" s="63"/>
      <c r="I299" s="63"/>
      <c r="J299" s="63"/>
      <c r="K299" s="63"/>
    </row>
    <row r="300" spans="1:11" ht="12.75">
      <c r="A300" s="265">
        <v>17</v>
      </c>
      <c r="B300" s="97">
        <f t="shared" si="36"/>
        <v>7964.1</v>
      </c>
      <c r="C300" s="97">
        <f t="shared" si="37"/>
        <v>0.2</v>
      </c>
      <c r="D300" s="78">
        <v>300</v>
      </c>
      <c r="E300" s="97">
        <f t="shared" si="38"/>
        <v>2608.599999999999</v>
      </c>
      <c r="F300" s="343">
        <f t="shared" si="39"/>
        <v>0.5</v>
      </c>
      <c r="G300" s="232">
        <v>60</v>
      </c>
      <c r="H300" s="63"/>
      <c r="I300" s="63"/>
      <c r="J300" s="63"/>
      <c r="K300" s="63"/>
    </row>
    <row r="301" spans="1:11" ht="12.75">
      <c r="A301" s="265">
        <v>18</v>
      </c>
      <c r="B301" s="97">
        <f t="shared" si="36"/>
        <v>7964.3</v>
      </c>
      <c r="C301" s="97">
        <f t="shared" si="37"/>
        <v>0.2</v>
      </c>
      <c r="D301" s="78">
        <v>300</v>
      </c>
      <c r="E301" s="97">
        <f t="shared" si="38"/>
        <v>2609.099999999999</v>
      </c>
      <c r="F301" s="343">
        <f t="shared" si="39"/>
        <v>0.5</v>
      </c>
      <c r="G301" s="232">
        <v>60</v>
      </c>
      <c r="H301" s="63"/>
      <c r="I301" s="63"/>
      <c r="J301" s="63"/>
      <c r="K301" s="63"/>
    </row>
    <row r="302" spans="1:11" ht="12.75">
      <c r="A302" s="265">
        <v>19</v>
      </c>
      <c r="B302" s="97">
        <f t="shared" si="36"/>
        <v>7964.5</v>
      </c>
      <c r="C302" s="97">
        <f t="shared" si="37"/>
        <v>0.2</v>
      </c>
      <c r="D302" s="78">
        <v>300</v>
      </c>
      <c r="E302" s="97">
        <f t="shared" si="38"/>
        <v>2609.299999999999</v>
      </c>
      <c r="F302" s="343">
        <f t="shared" si="39"/>
        <v>0.2</v>
      </c>
      <c r="G302" s="232">
        <v>24</v>
      </c>
      <c r="H302" s="63"/>
      <c r="I302" s="63"/>
      <c r="J302" s="63"/>
      <c r="K302" s="63"/>
    </row>
    <row r="303" spans="1:11" ht="12.75">
      <c r="A303" s="265">
        <v>20</v>
      </c>
      <c r="B303" s="97">
        <f t="shared" si="36"/>
        <v>7964.6</v>
      </c>
      <c r="C303" s="97">
        <f t="shared" si="37"/>
        <v>0.1</v>
      </c>
      <c r="D303" s="78">
        <v>150</v>
      </c>
      <c r="E303" s="97">
        <f t="shared" si="38"/>
        <v>2609.4999999999986</v>
      </c>
      <c r="F303" s="343">
        <f t="shared" si="39"/>
        <v>0.2</v>
      </c>
      <c r="G303" s="232">
        <v>24</v>
      </c>
      <c r="H303" s="63"/>
      <c r="I303" s="63"/>
      <c r="J303" s="63"/>
      <c r="K303" s="63"/>
    </row>
    <row r="304" spans="1:11" ht="12.75">
      <c r="A304" s="265">
        <v>21</v>
      </c>
      <c r="B304" s="97">
        <f t="shared" si="36"/>
        <v>7964.8</v>
      </c>
      <c r="C304" s="97">
        <f t="shared" si="37"/>
        <v>0.2</v>
      </c>
      <c r="D304" s="78">
        <v>300</v>
      </c>
      <c r="E304" s="97">
        <f t="shared" si="38"/>
        <v>2609.6999999999985</v>
      </c>
      <c r="F304" s="343">
        <f t="shared" si="39"/>
        <v>0.2</v>
      </c>
      <c r="G304" s="232">
        <v>24</v>
      </c>
      <c r="H304" s="63"/>
      <c r="I304" s="63"/>
      <c r="J304" s="63"/>
      <c r="K304" s="63"/>
    </row>
    <row r="305" spans="1:11" ht="12.75">
      <c r="A305" s="265">
        <v>22</v>
      </c>
      <c r="B305" s="97">
        <f t="shared" si="36"/>
        <v>7964.900000000001</v>
      </c>
      <c r="C305" s="97">
        <f t="shared" si="37"/>
        <v>0.1</v>
      </c>
      <c r="D305" s="78">
        <v>150</v>
      </c>
      <c r="E305" s="97">
        <f t="shared" si="38"/>
        <v>2609.8999999999983</v>
      </c>
      <c r="F305" s="343">
        <f t="shared" si="39"/>
        <v>0.2</v>
      </c>
      <c r="G305" s="232">
        <v>24</v>
      </c>
      <c r="H305" s="63"/>
      <c r="I305" s="63"/>
      <c r="J305" s="63"/>
      <c r="K305" s="63"/>
    </row>
    <row r="306" spans="1:11" ht="12.75">
      <c r="A306" s="265">
        <v>23</v>
      </c>
      <c r="B306" s="97">
        <f t="shared" si="36"/>
        <v>7965.1</v>
      </c>
      <c r="C306" s="97">
        <f t="shared" si="37"/>
        <v>0.2</v>
      </c>
      <c r="D306" s="78">
        <v>300</v>
      </c>
      <c r="E306" s="97">
        <f t="shared" si="38"/>
        <v>2610.099999999998</v>
      </c>
      <c r="F306" s="343">
        <f t="shared" si="39"/>
        <v>0.2</v>
      </c>
      <c r="G306" s="232">
        <v>24</v>
      </c>
      <c r="H306" s="63"/>
      <c r="I306" s="63"/>
      <c r="J306" s="63"/>
      <c r="K306" s="63"/>
    </row>
    <row r="307" spans="1:11" ht="12.75">
      <c r="A307" s="265">
        <v>24</v>
      </c>
      <c r="B307" s="97">
        <f t="shared" si="36"/>
        <v>7965.200000000001</v>
      </c>
      <c r="C307" s="97">
        <f t="shared" si="37"/>
        <v>0.1</v>
      </c>
      <c r="D307" s="78">
        <v>150</v>
      </c>
      <c r="E307" s="97">
        <f t="shared" si="38"/>
        <v>2610.299999999998</v>
      </c>
      <c r="F307" s="343">
        <f t="shared" si="39"/>
        <v>0.2</v>
      </c>
      <c r="G307" s="232">
        <v>24</v>
      </c>
      <c r="H307" s="63"/>
      <c r="I307" s="63"/>
      <c r="J307" s="63"/>
      <c r="K307" s="63"/>
    </row>
    <row r="308" spans="1:11" ht="13.5" thickBot="1">
      <c r="A308" s="271" t="s">
        <v>7</v>
      </c>
      <c r="B308" s="93"/>
      <c r="C308" s="93"/>
      <c r="D308" s="344">
        <f>SUM(D284:D307)</f>
        <v>5850</v>
      </c>
      <c r="E308" s="344"/>
      <c r="F308" s="94"/>
      <c r="G308" s="345">
        <f>SUM(G284:G307)</f>
        <v>1236</v>
      </c>
      <c r="H308" s="63"/>
      <c r="I308" s="63"/>
      <c r="J308" s="63"/>
      <c r="K308" s="63"/>
    </row>
    <row r="309" spans="1:11" ht="12.75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</row>
    <row r="310" spans="1:11" ht="12.75">
      <c r="A310" s="63"/>
      <c r="B310" s="64" t="s">
        <v>65</v>
      </c>
      <c r="C310" s="63"/>
      <c r="D310" s="63"/>
      <c r="E310" s="63"/>
      <c r="F310" s="63"/>
      <c r="G310" s="63"/>
      <c r="H310" s="63"/>
      <c r="I310" s="63"/>
      <c r="J310" s="63"/>
      <c r="K310" s="63"/>
    </row>
    <row r="311" spans="1:11" ht="12.75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</row>
    <row r="312" spans="1:11" ht="12.75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</row>
    <row r="313" spans="1:11" ht="12.75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</row>
    <row r="314" spans="1:11" ht="15.75">
      <c r="A314" s="63"/>
      <c r="B314" s="177" t="s">
        <v>100</v>
      </c>
      <c r="C314" s="177"/>
      <c r="D314" s="177"/>
      <c r="E314" s="177"/>
      <c r="F314" s="177"/>
      <c r="G314" s="177"/>
      <c r="H314" s="177"/>
      <c r="I314" s="63"/>
      <c r="J314" s="63"/>
      <c r="K314" s="63"/>
    </row>
    <row r="315" spans="1:11" ht="12.75">
      <c r="A315" s="63"/>
      <c r="B315" s="178" t="s">
        <v>22</v>
      </c>
      <c r="C315" s="178"/>
      <c r="D315" s="178"/>
      <c r="E315" s="178"/>
      <c r="F315" s="178"/>
      <c r="G315" s="178"/>
      <c r="H315" s="178"/>
      <c r="I315" s="63"/>
      <c r="J315" s="63"/>
      <c r="K315" s="63"/>
    </row>
    <row r="316" spans="1:11" ht="15">
      <c r="A316" s="63"/>
      <c r="B316" s="179" t="s">
        <v>131</v>
      </c>
      <c r="C316" s="179"/>
      <c r="D316" s="179"/>
      <c r="E316" s="179"/>
      <c r="F316" s="179"/>
      <c r="G316" s="179"/>
      <c r="H316" s="179"/>
      <c r="I316" s="63"/>
      <c r="J316" s="63"/>
      <c r="K316" s="63"/>
    </row>
    <row r="317" spans="1:11" ht="15">
      <c r="A317" s="63"/>
      <c r="B317" s="75" t="s">
        <v>93</v>
      </c>
      <c r="C317" s="81"/>
      <c r="D317" s="81"/>
      <c r="E317" s="77"/>
      <c r="F317" s="82"/>
      <c r="G317" s="83"/>
      <c r="H317" s="84"/>
      <c r="I317" s="63"/>
      <c r="J317" s="63"/>
      <c r="K317" s="63"/>
    </row>
    <row r="318" spans="1:11" ht="12.75">
      <c r="A318" s="63"/>
      <c r="B318" s="72"/>
      <c r="C318" s="72" t="s">
        <v>23</v>
      </c>
      <c r="D318" s="71"/>
      <c r="E318" s="73"/>
      <c r="F318" s="85"/>
      <c r="G318" s="71"/>
      <c r="H318" s="71"/>
      <c r="I318" s="63"/>
      <c r="J318" s="63"/>
      <c r="K318" s="63"/>
    </row>
    <row r="319" spans="1:11" ht="13.5" thickBot="1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</row>
    <row r="320" spans="1:11" ht="12.75">
      <c r="A320" s="191" t="s">
        <v>59</v>
      </c>
      <c r="B320" s="313" t="s">
        <v>88</v>
      </c>
      <c r="C320" s="314"/>
      <c r="D320" s="314"/>
      <c r="E320" s="314"/>
      <c r="F320" s="314"/>
      <c r="G320" s="314"/>
      <c r="H320" s="314"/>
      <c r="I320" s="314"/>
      <c r="J320" s="315"/>
      <c r="K320" s="63"/>
    </row>
    <row r="321" spans="1:11" ht="12.75">
      <c r="A321" s="192"/>
      <c r="B321" s="189" t="s">
        <v>101</v>
      </c>
      <c r="C321" s="189"/>
      <c r="D321" s="189"/>
      <c r="E321" s="189" t="s">
        <v>102</v>
      </c>
      <c r="F321" s="189"/>
      <c r="G321" s="189"/>
      <c r="H321" s="189" t="s">
        <v>103</v>
      </c>
      <c r="I321" s="189"/>
      <c r="J321" s="190"/>
      <c r="K321" s="63"/>
    </row>
    <row r="322" spans="1:11" ht="12.75">
      <c r="A322" s="192"/>
      <c r="B322" s="189" t="s">
        <v>96</v>
      </c>
      <c r="C322" s="189"/>
      <c r="D322" s="189"/>
      <c r="E322" s="189" t="s">
        <v>104</v>
      </c>
      <c r="F322" s="189"/>
      <c r="G322" s="189"/>
      <c r="H322" s="188" t="s">
        <v>96</v>
      </c>
      <c r="I322" s="188"/>
      <c r="J322" s="261"/>
      <c r="K322" s="63"/>
    </row>
    <row r="323" spans="1:11" ht="34.5" thickBot="1">
      <c r="A323" s="193"/>
      <c r="B323" s="79" t="s">
        <v>13</v>
      </c>
      <c r="C323" s="79" t="s">
        <v>14</v>
      </c>
      <c r="D323" s="79" t="s">
        <v>15</v>
      </c>
      <c r="E323" s="79" t="s">
        <v>13</v>
      </c>
      <c r="F323" s="79" t="s">
        <v>14</v>
      </c>
      <c r="G323" s="79" t="s">
        <v>15</v>
      </c>
      <c r="H323" s="79" t="s">
        <v>13</v>
      </c>
      <c r="I323" s="79" t="s">
        <v>14</v>
      </c>
      <c r="J323" s="264" t="s">
        <v>15</v>
      </c>
      <c r="K323" s="63"/>
    </row>
    <row r="324" spans="1:11" ht="12.75">
      <c r="A324" s="86">
        <v>0</v>
      </c>
      <c r="B324" s="316">
        <v>2335.53</v>
      </c>
      <c r="C324" s="316"/>
      <c r="D324" s="346"/>
      <c r="E324" s="316">
        <v>4007.48</v>
      </c>
      <c r="F324" s="316"/>
      <c r="G324" s="286"/>
      <c r="H324" s="316">
        <v>2543.96</v>
      </c>
      <c r="I324" s="316"/>
      <c r="J324" s="318"/>
      <c r="K324" s="63"/>
    </row>
    <row r="325" spans="1:11" ht="12.75">
      <c r="A325" s="90">
        <v>1</v>
      </c>
      <c r="B325" s="96">
        <f>B324+C325</f>
        <v>2335.5400000000004</v>
      </c>
      <c r="C325" s="321">
        <f>D325/2000</f>
        <v>0.01</v>
      </c>
      <c r="D325" s="239">
        <v>20</v>
      </c>
      <c r="E325" s="96">
        <f>E324+F325</f>
        <v>4007.52</v>
      </c>
      <c r="F325" s="97">
        <f>G325/3000</f>
        <v>0.04</v>
      </c>
      <c r="G325" s="347">
        <v>120</v>
      </c>
      <c r="H325" s="97">
        <f>H324+I325</f>
        <v>2544.035</v>
      </c>
      <c r="I325" s="97">
        <f>J325/2000</f>
        <v>0.075</v>
      </c>
      <c r="J325" s="348">
        <v>150</v>
      </c>
      <c r="K325" s="63"/>
    </row>
    <row r="326" spans="1:11" ht="12.75">
      <c r="A326" s="87">
        <v>2</v>
      </c>
      <c r="B326" s="96">
        <f aca="true" t="shared" si="40" ref="B326:B348">B325+C326</f>
        <v>2335.5400000000004</v>
      </c>
      <c r="C326" s="321">
        <f aca="true" t="shared" si="41" ref="C326:C348">D326/2000</f>
        <v>0</v>
      </c>
      <c r="D326" s="239">
        <v>0</v>
      </c>
      <c r="E326" s="96">
        <f aca="true" t="shared" si="42" ref="E326:E347">E325+F326</f>
        <v>4007.56</v>
      </c>
      <c r="F326" s="97">
        <f aca="true" t="shared" si="43" ref="F326:F348">G326/3000</f>
        <v>0.04</v>
      </c>
      <c r="G326" s="91">
        <v>120</v>
      </c>
      <c r="H326" s="97">
        <f aca="true" t="shared" si="44" ref="H326:H348">H325+I326</f>
        <v>2544.115</v>
      </c>
      <c r="I326" s="97">
        <f aca="true" t="shared" si="45" ref="I326:I348">J326/2000</f>
        <v>0.08</v>
      </c>
      <c r="J326" s="323">
        <v>160</v>
      </c>
      <c r="K326" s="63"/>
    </row>
    <row r="327" spans="1:11" ht="12.75">
      <c r="A327" s="90">
        <v>3</v>
      </c>
      <c r="B327" s="96">
        <f t="shared" si="40"/>
        <v>2335.5500000000006</v>
      </c>
      <c r="C327" s="321">
        <f t="shared" si="41"/>
        <v>0.01</v>
      </c>
      <c r="D327" s="239">
        <v>20</v>
      </c>
      <c r="E327" s="96">
        <f t="shared" si="42"/>
        <v>4007.6</v>
      </c>
      <c r="F327" s="97">
        <f t="shared" si="43"/>
        <v>0.04</v>
      </c>
      <c r="G327" s="91">
        <v>120</v>
      </c>
      <c r="H327" s="97">
        <f t="shared" si="44"/>
        <v>2544.1749999999997</v>
      </c>
      <c r="I327" s="97">
        <f t="shared" si="45"/>
        <v>0.06</v>
      </c>
      <c r="J327" s="323">
        <v>120</v>
      </c>
      <c r="K327" s="63"/>
    </row>
    <row r="328" spans="1:11" ht="12.75">
      <c r="A328" s="87">
        <v>4</v>
      </c>
      <c r="B328" s="96">
        <f t="shared" si="40"/>
        <v>2335.5500000000006</v>
      </c>
      <c r="C328" s="321">
        <f t="shared" si="41"/>
        <v>0</v>
      </c>
      <c r="D328" s="239">
        <v>0</v>
      </c>
      <c r="E328" s="96">
        <f t="shared" si="42"/>
        <v>4007.64</v>
      </c>
      <c r="F328" s="97">
        <f t="shared" si="43"/>
        <v>0.04</v>
      </c>
      <c r="G328" s="91">
        <v>120</v>
      </c>
      <c r="H328" s="97">
        <f t="shared" si="44"/>
        <v>2544.2549999999997</v>
      </c>
      <c r="I328" s="97">
        <f t="shared" si="45"/>
        <v>0.08</v>
      </c>
      <c r="J328" s="323">
        <v>160</v>
      </c>
      <c r="K328" s="63"/>
    </row>
    <row r="329" spans="1:11" ht="12.75">
      <c r="A329" s="90">
        <v>5</v>
      </c>
      <c r="B329" s="96">
        <f t="shared" si="40"/>
        <v>2335.5500000000006</v>
      </c>
      <c r="C329" s="321">
        <f t="shared" si="41"/>
        <v>0</v>
      </c>
      <c r="D329" s="239">
        <v>0</v>
      </c>
      <c r="E329" s="96">
        <f t="shared" si="42"/>
        <v>4007.68</v>
      </c>
      <c r="F329" s="97">
        <f t="shared" si="43"/>
        <v>0.04</v>
      </c>
      <c r="G329" s="91">
        <v>120</v>
      </c>
      <c r="H329" s="97">
        <f t="shared" si="44"/>
        <v>2544.3349999999996</v>
      </c>
      <c r="I329" s="97">
        <f t="shared" si="45"/>
        <v>0.08</v>
      </c>
      <c r="J329" s="323">
        <v>160</v>
      </c>
      <c r="K329" s="63"/>
    </row>
    <row r="330" spans="1:11" ht="12.75">
      <c r="A330" s="87">
        <v>6</v>
      </c>
      <c r="B330" s="96">
        <f t="shared" si="40"/>
        <v>2335.560000000001</v>
      </c>
      <c r="C330" s="321">
        <f t="shared" si="41"/>
        <v>0.01</v>
      </c>
      <c r="D330" s="239">
        <v>20</v>
      </c>
      <c r="E330" s="96">
        <f t="shared" si="42"/>
        <v>4007.72</v>
      </c>
      <c r="F330" s="97">
        <f t="shared" si="43"/>
        <v>0.04</v>
      </c>
      <c r="G330" s="91">
        <v>120</v>
      </c>
      <c r="H330" s="97">
        <f t="shared" si="44"/>
        <v>2544.4249999999997</v>
      </c>
      <c r="I330" s="97">
        <f t="shared" si="45"/>
        <v>0.09</v>
      </c>
      <c r="J330" s="323">
        <v>180</v>
      </c>
      <c r="K330" s="63"/>
    </row>
    <row r="331" spans="1:11" ht="12.75">
      <c r="A331" s="90">
        <v>7</v>
      </c>
      <c r="B331" s="96">
        <f t="shared" si="40"/>
        <v>2335.570000000001</v>
      </c>
      <c r="C331" s="321">
        <f t="shared" si="41"/>
        <v>0.01</v>
      </c>
      <c r="D331" s="239">
        <v>20</v>
      </c>
      <c r="E331" s="96">
        <f t="shared" si="42"/>
        <v>4007.7599999999998</v>
      </c>
      <c r="F331" s="97">
        <f t="shared" si="43"/>
        <v>0.04</v>
      </c>
      <c r="G331" s="91">
        <v>120</v>
      </c>
      <c r="H331" s="97">
        <f t="shared" si="44"/>
        <v>2544.5049999999997</v>
      </c>
      <c r="I331" s="97">
        <f t="shared" si="45"/>
        <v>0.08</v>
      </c>
      <c r="J331" s="323">
        <v>160</v>
      </c>
      <c r="K331" s="63"/>
    </row>
    <row r="332" spans="1:11" ht="12.75">
      <c r="A332" s="87">
        <v>8</v>
      </c>
      <c r="B332" s="96">
        <f t="shared" si="40"/>
        <v>2335.590000000001</v>
      </c>
      <c r="C332" s="321">
        <f t="shared" si="41"/>
        <v>0.02</v>
      </c>
      <c r="D332" s="239">
        <v>40</v>
      </c>
      <c r="E332" s="96">
        <f t="shared" si="42"/>
        <v>4007.8399999999997</v>
      </c>
      <c r="F332" s="97">
        <f t="shared" si="43"/>
        <v>0.08</v>
      </c>
      <c r="G332" s="91">
        <v>240</v>
      </c>
      <c r="H332" s="97">
        <f t="shared" si="44"/>
        <v>2544.615</v>
      </c>
      <c r="I332" s="97">
        <f t="shared" si="45"/>
        <v>0.11</v>
      </c>
      <c r="J332" s="323">
        <v>220</v>
      </c>
      <c r="K332" s="63"/>
    </row>
    <row r="333" spans="1:11" ht="12.75">
      <c r="A333" s="90">
        <v>9</v>
      </c>
      <c r="B333" s="96">
        <f t="shared" si="40"/>
        <v>2335.630000000001</v>
      </c>
      <c r="C333" s="321">
        <f t="shared" si="41"/>
        <v>0.04</v>
      </c>
      <c r="D333" s="239">
        <v>80</v>
      </c>
      <c r="E333" s="96">
        <f t="shared" si="42"/>
        <v>4007.9199999999996</v>
      </c>
      <c r="F333" s="97">
        <f t="shared" si="43"/>
        <v>0.08</v>
      </c>
      <c r="G333" s="91">
        <v>240</v>
      </c>
      <c r="H333" s="97">
        <f t="shared" si="44"/>
        <v>2544.765</v>
      </c>
      <c r="I333" s="97">
        <f t="shared" si="45"/>
        <v>0.15</v>
      </c>
      <c r="J333" s="323">
        <v>300</v>
      </c>
      <c r="K333" s="63"/>
    </row>
    <row r="334" spans="1:11" ht="12.75">
      <c r="A334" s="87">
        <v>10</v>
      </c>
      <c r="B334" s="96">
        <f t="shared" si="40"/>
        <v>2335.670000000001</v>
      </c>
      <c r="C334" s="321">
        <f t="shared" si="41"/>
        <v>0.04</v>
      </c>
      <c r="D334" s="239">
        <v>80</v>
      </c>
      <c r="E334" s="96">
        <f t="shared" si="42"/>
        <v>4008.0399999999995</v>
      </c>
      <c r="F334" s="97">
        <f t="shared" si="43"/>
        <v>0.12</v>
      </c>
      <c r="G334" s="91">
        <v>360</v>
      </c>
      <c r="H334" s="97">
        <f t="shared" si="44"/>
        <v>2545.0049999999997</v>
      </c>
      <c r="I334" s="97">
        <f t="shared" si="45"/>
        <v>0.24</v>
      </c>
      <c r="J334" s="323">
        <v>480</v>
      </c>
      <c r="K334" s="63"/>
    </row>
    <row r="335" spans="1:11" ht="12.75">
      <c r="A335" s="90">
        <v>11</v>
      </c>
      <c r="B335" s="96">
        <f t="shared" si="40"/>
        <v>2335.690000000001</v>
      </c>
      <c r="C335" s="321">
        <f t="shared" si="41"/>
        <v>0.02</v>
      </c>
      <c r="D335" s="239">
        <v>40</v>
      </c>
      <c r="E335" s="96">
        <f t="shared" si="42"/>
        <v>4008.1599999999994</v>
      </c>
      <c r="F335" s="97">
        <f t="shared" si="43"/>
        <v>0.12</v>
      </c>
      <c r="G335" s="91">
        <v>360</v>
      </c>
      <c r="H335" s="97">
        <f t="shared" si="44"/>
        <v>2545.2349999999997</v>
      </c>
      <c r="I335" s="97">
        <f t="shared" si="45"/>
        <v>0.23</v>
      </c>
      <c r="J335" s="323">
        <v>460</v>
      </c>
      <c r="K335" s="63"/>
    </row>
    <row r="336" spans="1:11" ht="12.75">
      <c r="A336" s="87">
        <v>12</v>
      </c>
      <c r="B336" s="96">
        <f t="shared" si="40"/>
        <v>2335.700000000001</v>
      </c>
      <c r="C336" s="321">
        <f t="shared" si="41"/>
        <v>0.01</v>
      </c>
      <c r="D336" s="239">
        <v>20</v>
      </c>
      <c r="E336" s="96">
        <f t="shared" si="42"/>
        <v>4008.2799999999993</v>
      </c>
      <c r="F336" s="97">
        <f t="shared" si="43"/>
        <v>0.12</v>
      </c>
      <c r="G336" s="91">
        <v>360</v>
      </c>
      <c r="H336" s="97">
        <f t="shared" si="44"/>
        <v>2545.4449999999997</v>
      </c>
      <c r="I336" s="97">
        <f t="shared" si="45"/>
        <v>0.21</v>
      </c>
      <c r="J336" s="323">
        <v>420</v>
      </c>
      <c r="K336" s="63"/>
    </row>
    <row r="337" spans="1:11" ht="12.75">
      <c r="A337" s="90">
        <v>13</v>
      </c>
      <c r="B337" s="96">
        <f t="shared" si="40"/>
        <v>2335.7100000000014</v>
      </c>
      <c r="C337" s="321">
        <f t="shared" si="41"/>
        <v>0.01</v>
      </c>
      <c r="D337" s="239">
        <v>20</v>
      </c>
      <c r="E337" s="96">
        <f t="shared" si="42"/>
        <v>4008.399999999999</v>
      </c>
      <c r="F337" s="97">
        <f t="shared" si="43"/>
        <v>0.12</v>
      </c>
      <c r="G337" s="91">
        <v>360</v>
      </c>
      <c r="H337" s="97">
        <f t="shared" si="44"/>
        <v>2545.6849999999995</v>
      </c>
      <c r="I337" s="97">
        <f t="shared" si="45"/>
        <v>0.24</v>
      </c>
      <c r="J337" s="323">
        <v>480</v>
      </c>
      <c r="K337" s="63"/>
    </row>
    <row r="338" spans="1:11" ht="12.75">
      <c r="A338" s="87">
        <v>14</v>
      </c>
      <c r="B338" s="96">
        <f t="shared" si="40"/>
        <v>2335.7200000000016</v>
      </c>
      <c r="C338" s="321">
        <f t="shared" si="41"/>
        <v>0.01</v>
      </c>
      <c r="D338" s="239">
        <v>20</v>
      </c>
      <c r="E338" s="96">
        <f t="shared" si="42"/>
        <v>4008.539999999999</v>
      </c>
      <c r="F338" s="97">
        <f t="shared" si="43"/>
        <v>0.14</v>
      </c>
      <c r="G338" s="91">
        <v>420</v>
      </c>
      <c r="H338" s="97">
        <f t="shared" si="44"/>
        <v>2545.8549999999996</v>
      </c>
      <c r="I338" s="97">
        <f t="shared" si="45"/>
        <v>0.17</v>
      </c>
      <c r="J338" s="323">
        <v>340</v>
      </c>
      <c r="K338" s="63"/>
    </row>
    <row r="339" spans="1:11" ht="12.75">
      <c r="A339" s="90">
        <v>15</v>
      </c>
      <c r="B339" s="96">
        <f t="shared" si="40"/>
        <v>2335.730000000002</v>
      </c>
      <c r="C339" s="321">
        <f t="shared" si="41"/>
        <v>0.01</v>
      </c>
      <c r="D339" s="239">
        <v>20</v>
      </c>
      <c r="E339" s="96">
        <f t="shared" si="42"/>
        <v>4008.679999999999</v>
      </c>
      <c r="F339" s="97">
        <f t="shared" si="43"/>
        <v>0.14</v>
      </c>
      <c r="G339" s="91">
        <v>420</v>
      </c>
      <c r="H339" s="97">
        <f t="shared" si="44"/>
        <v>2546.1349999999998</v>
      </c>
      <c r="I339" s="97">
        <f t="shared" si="45"/>
        <v>0.28</v>
      </c>
      <c r="J339" s="323">
        <v>560</v>
      </c>
      <c r="K339" s="63"/>
    </row>
    <row r="340" spans="1:11" ht="12.75">
      <c r="A340" s="87">
        <v>16</v>
      </c>
      <c r="B340" s="96">
        <f t="shared" si="40"/>
        <v>2335.730000000002</v>
      </c>
      <c r="C340" s="321">
        <f t="shared" si="41"/>
        <v>0</v>
      </c>
      <c r="D340" s="324">
        <v>0</v>
      </c>
      <c r="E340" s="96">
        <f t="shared" si="42"/>
        <v>4008.819999999999</v>
      </c>
      <c r="F340" s="97">
        <f t="shared" si="43"/>
        <v>0.14</v>
      </c>
      <c r="G340" s="91">
        <v>420</v>
      </c>
      <c r="H340" s="97">
        <f t="shared" si="44"/>
        <v>2546.3549999999996</v>
      </c>
      <c r="I340" s="97">
        <f t="shared" si="45"/>
        <v>0.22</v>
      </c>
      <c r="J340" s="323">
        <v>440</v>
      </c>
      <c r="K340" s="63"/>
    </row>
    <row r="341" spans="1:11" ht="12.75">
      <c r="A341" s="90">
        <v>17</v>
      </c>
      <c r="B341" s="96">
        <f t="shared" si="40"/>
        <v>2335.740000000002</v>
      </c>
      <c r="C341" s="321">
        <f t="shared" si="41"/>
        <v>0.01</v>
      </c>
      <c r="D341" s="239">
        <v>20</v>
      </c>
      <c r="E341" s="96">
        <f t="shared" si="42"/>
        <v>4008.9599999999987</v>
      </c>
      <c r="F341" s="97">
        <f t="shared" si="43"/>
        <v>0.14</v>
      </c>
      <c r="G341" s="91">
        <v>420</v>
      </c>
      <c r="H341" s="97">
        <f t="shared" si="44"/>
        <v>2546.5249999999996</v>
      </c>
      <c r="I341" s="97">
        <f t="shared" si="45"/>
        <v>0.17</v>
      </c>
      <c r="J341" s="323">
        <v>340</v>
      </c>
      <c r="K341" s="63"/>
    </row>
    <row r="342" spans="1:11" ht="12.75">
      <c r="A342" s="87">
        <v>18</v>
      </c>
      <c r="B342" s="96">
        <f t="shared" si="40"/>
        <v>2335.740000000002</v>
      </c>
      <c r="C342" s="321">
        <f t="shared" si="41"/>
        <v>0</v>
      </c>
      <c r="D342" s="239">
        <v>0</v>
      </c>
      <c r="E342" s="96">
        <f t="shared" si="42"/>
        <v>4009.0799999999986</v>
      </c>
      <c r="F342" s="97">
        <f t="shared" si="43"/>
        <v>0.12</v>
      </c>
      <c r="G342" s="91">
        <v>360</v>
      </c>
      <c r="H342" s="97">
        <f t="shared" si="44"/>
        <v>2546.6549999999997</v>
      </c>
      <c r="I342" s="97">
        <f t="shared" si="45"/>
        <v>0.13</v>
      </c>
      <c r="J342" s="323">
        <v>260</v>
      </c>
      <c r="K342" s="63"/>
    </row>
    <row r="343" spans="1:11" ht="12.75">
      <c r="A343" s="90">
        <v>19</v>
      </c>
      <c r="B343" s="96">
        <f t="shared" si="40"/>
        <v>2335.7500000000023</v>
      </c>
      <c r="C343" s="321">
        <f t="shared" si="41"/>
        <v>0.01</v>
      </c>
      <c r="D343" s="239">
        <v>20</v>
      </c>
      <c r="E343" s="96">
        <f>E342+F343</f>
        <v>4009.1599999999985</v>
      </c>
      <c r="F343" s="97">
        <f t="shared" si="43"/>
        <v>0.08</v>
      </c>
      <c r="G343" s="91">
        <v>240</v>
      </c>
      <c r="H343" s="97">
        <f t="shared" si="44"/>
        <v>2546.7949999999996</v>
      </c>
      <c r="I343" s="97">
        <f t="shared" si="45"/>
        <v>0.14</v>
      </c>
      <c r="J343" s="323">
        <v>280</v>
      </c>
      <c r="K343" s="63"/>
    </row>
    <row r="344" spans="1:11" ht="12.75">
      <c r="A344" s="87">
        <v>20</v>
      </c>
      <c r="B344" s="96">
        <f t="shared" si="40"/>
        <v>2335.7500000000023</v>
      </c>
      <c r="C344" s="321">
        <f t="shared" si="41"/>
        <v>0</v>
      </c>
      <c r="D344" s="239">
        <v>0</v>
      </c>
      <c r="E344" s="96">
        <f t="shared" si="42"/>
        <v>4009.1999999999985</v>
      </c>
      <c r="F344" s="97">
        <f t="shared" si="43"/>
        <v>0.04</v>
      </c>
      <c r="G344" s="91">
        <v>120</v>
      </c>
      <c r="H344" s="97">
        <f t="shared" si="44"/>
        <v>2546.8949999999995</v>
      </c>
      <c r="I344" s="97">
        <f t="shared" si="45"/>
        <v>0.1</v>
      </c>
      <c r="J344" s="323">
        <v>200</v>
      </c>
      <c r="K344" s="63"/>
    </row>
    <row r="345" spans="1:11" ht="12.75">
      <c r="A345" s="90">
        <v>21</v>
      </c>
      <c r="B345" s="96">
        <f t="shared" si="40"/>
        <v>2335.7600000000025</v>
      </c>
      <c r="C345" s="321">
        <f t="shared" si="41"/>
        <v>0.01</v>
      </c>
      <c r="D345" s="239">
        <v>20</v>
      </c>
      <c r="E345" s="96">
        <f t="shared" si="42"/>
        <v>4009.2399999999984</v>
      </c>
      <c r="F345" s="97">
        <f t="shared" si="43"/>
        <v>0.04</v>
      </c>
      <c r="G345" s="91">
        <v>120</v>
      </c>
      <c r="H345" s="97">
        <f t="shared" si="44"/>
        <v>2547.0049999999997</v>
      </c>
      <c r="I345" s="97">
        <f t="shared" si="45"/>
        <v>0.11</v>
      </c>
      <c r="J345" s="323">
        <v>220</v>
      </c>
      <c r="K345" s="63"/>
    </row>
    <row r="346" spans="1:11" ht="12.75">
      <c r="A346" s="87">
        <v>22</v>
      </c>
      <c r="B346" s="96">
        <f t="shared" si="40"/>
        <v>2335.7600000000025</v>
      </c>
      <c r="C346" s="321">
        <f t="shared" si="41"/>
        <v>0</v>
      </c>
      <c r="D346" s="239">
        <v>0</v>
      </c>
      <c r="E346" s="96">
        <f t="shared" si="42"/>
        <v>4009.2799999999984</v>
      </c>
      <c r="F346" s="97">
        <f t="shared" si="43"/>
        <v>0.04</v>
      </c>
      <c r="G346" s="91">
        <v>120</v>
      </c>
      <c r="H346" s="97">
        <f t="shared" si="44"/>
        <v>2547.1449999999995</v>
      </c>
      <c r="I346" s="97">
        <f t="shared" si="45"/>
        <v>0.14</v>
      </c>
      <c r="J346" s="323">
        <v>280</v>
      </c>
      <c r="K346" s="63"/>
    </row>
    <row r="347" spans="1:11" ht="12.75">
      <c r="A347" s="90">
        <v>23</v>
      </c>
      <c r="B347" s="96">
        <f t="shared" si="40"/>
        <v>2335.7700000000027</v>
      </c>
      <c r="C347" s="321">
        <f t="shared" si="41"/>
        <v>0.01</v>
      </c>
      <c r="D347" s="239">
        <v>20</v>
      </c>
      <c r="E347" s="96">
        <f t="shared" si="42"/>
        <v>4009.3399999999983</v>
      </c>
      <c r="F347" s="97">
        <f t="shared" si="43"/>
        <v>0.06</v>
      </c>
      <c r="G347" s="91">
        <v>180</v>
      </c>
      <c r="H347" s="97">
        <f t="shared" si="44"/>
        <v>2547.2849999999994</v>
      </c>
      <c r="I347" s="97">
        <f t="shared" si="45"/>
        <v>0.14</v>
      </c>
      <c r="J347" s="323">
        <v>280</v>
      </c>
      <c r="K347" s="63"/>
    </row>
    <row r="348" spans="1:11" ht="13.5" thickBot="1">
      <c r="A348" s="87">
        <v>24</v>
      </c>
      <c r="B348" s="96">
        <f t="shared" si="40"/>
        <v>2335.7700000000027</v>
      </c>
      <c r="C348" s="321">
        <f t="shared" si="41"/>
        <v>0</v>
      </c>
      <c r="D348" s="239">
        <v>0</v>
      </c>
      <c r="E348" s="96">
        <f>E347+F348</f>
        <v>4009.3999999999983</v>
      </c>
      <c r="F348" s="97">
        <f t="shared" si="43"/>
        <v>0.06</v>
      </c>
      <c r="G348" s="349">
        <v>180</v>
      </c>
      <c r="H348" s="97">
        <f t="shared" si="44"/>
        <v>2547.4249999999993</v>
      </c>
      <c r="I348" s="97">
        <f t="shared" si="45"/>
        <v>0.14</v>
      </c>
      <c r="J348" s="350">
        <v>280</v>
      </c>
      <c r="K348" s="63"/>
    </row>
    <row r="349" spans="1:11" ht="13.5" thickBot="1">
      <c r="A349" s="92" t="s">
        <v>7</v>
      </c>
      <c r="B349" s="93"/>
      <c r="C349" s="93"/>
      <c r="D349" s="351">
        <f>SUM(D325:D348)</f>
        <v>480</v>
      </c>
      <c r="E349" s="93"/>
      <c r="F349" s="93"/>
      <c r="G349" s="352">
        <f>SUM(G325:G348)</f>
        <v>5760</v>
      </c>
      <c r="H349" s="93"/>
      <c r="I349" s="93"/>
      <c r="J349" s="353">
        <f>SUM(J325:J348)</f>
        <v>6930</v>
      </c>
      <c r="K349" s="63"/>
    </row>
    <row r="350" spans="1:11" ht="12.75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</row>
    <row r="351" spans="1:11" ht="12.75">
      <c r="A351" s="63"/>
      <c r="B351" s="64" t="s">
        <v>65</v>
      </c>
      <c r="C351" s="63"/>
      <c r="D351" s="63"/>
      <c r="E351" s="63"/>
      <c r="F351" s="63"/>
      <c r="G351" s="63"/>
      <c r="H351" s="63"/>
      <c r="I351" s="63"/>
      <c r="J351" s="63"/>
      <c r="K351" s="63"/>
    </row>
    <row r="352" spans="1:11" ht="12.75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</row>
    <row r="353" spans="1:11" ht="12.75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</row>
    <row r="354" spans="1:11" ht="15.75">
      <c r="A354" s="63"/>
      <c r="B354" s="177" t="s">
        <v>105</v>
      </c>
      <c r="C354" s="177"/>
      <c r="D354" s="177"/>
      <c r="E354" s="177"/>
      <c r="F354" s="177"/>
      <c r="G354" s="177"/>
      <c r="H354" s="177"/>
      <c r="I354" s="63"/>
      <c r="J354" s="63"/>
      <c r="K354" s="63"/>
    </row>
    <row r="355" spans="1:11" ht="12.75">
      <c r="A355" s="63"/>
      <c r="B355" s="178" t="s">
        <v>22</v>
      </c>
      <c r="C355" s="178"/>
      <c r="D355" s="178"/>
      <c r="E355" s="178"/>
      <c r="F355" s="178"/>
      <c r="G355" s="178"/>
      <c r="H355" s="178"/>
      <c r="I355" s="63"/>
      <c r="J355" s="63"/>
      <c r="K355" s="63"/>
    </row>
    <row r="356" spans="1:11" ht="15">
      <c r="A356" s="63"/>
      <c r="B356" s="179" t="s">
        <v>131</v>
      </c>
      <c r="C356" s="179"/>
      <c r="D356" s="179"/>
      <c r="E356" s="179"/>
      <c r="F356" s="179"/>
      <c r="G356" s="179"/>
      <c r="H356" s="179"/>
      <c r="I356" s="63"/>
      <c r="J356" s="63"/>
      <c r="K356" s="63"/>
    </row>
    <row r="357" spans="1:11" ht="15">
      <c r="A357" s="63"/>
      <c r="B357" s="75" t="s">
        <v>93</v>
      </c>
      <c r="C357" s="81"/>
      <c r="D357" s="81"/>
      <c r="E357" s="77"/>
      <c r="F357" s="82"/>
      <c r="G357" s="83"/>
      <c r="H357" s="84"/>
      <c r="I357" s="63"/>
      <c r="J357" s="63"/>
      <c r="K357" s="63"/>
    </row>
    <row r="358" spans="1:11" ht="12.75">
      <c r="A358" s="63"/>
      <c r="B358" s="72"/>
      <c r="C358" s="72" t="s">
        <v>23</v>
      </c>
      <c r="D358" s="71"/>
      <c r="E358" s="73"/>
      <c r="F358" s="85"/>
      <c r="G358" s="71"/>
      <c r="H358" s="71"/>
      <c r="I358" s="63"/>
      <c r="J358" s="63"/>
      <c r="K358" s="63"/>
    </row>
    <row r="359" spans="1:11" ht="13.5" thickBot="1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</row>
    <row r="360" spans="1:11" ht="13.5" customHeight="1">
      <c r="A360" s="191" t="s">
        <v>59</v>
      </c>
      <c r="B360" s="313" t="s">
        <v>88</v>
      </c>
      <c r="C360" s="314"/>
      <c r="D360" s="314"/>
      <c r="E360" s="314"/>
      <c r="F360" s="314"/>
      <c r="G360" s="314"/>
      <c r="H360" s="314"/>
      <c r="I360" s="314"/>
      <c r="J360" s="315"/>
      <c r="K360" s="63"/>
    </row>
    <row r="361" spans="1:11" ht="12.75">
      <c r="A361" s="192"/>
      <c r="B361" s="189" t="s">
        <v>94</v>
      </c>
      <c r="C361" s="189"/>
      <c r="D361" s="189"/>
      <c r="E361" s="189" t="s">
        <v>95</v>
      </c>
      <c r="F361" s="189"/>
      <c r="G361" s="189"/>
      <c r="H361" s="189" t="s">
        <v>133</v>
      </c>
      <c r="I361" s="189"/>
      <c r="J361" s="190"/>
      <c r="K361" s="63"/>
    </row>
    <row r="362" spans="1:11" ht="12.75">
      <c r="A362" s="192"/>
      <c r="B362" s="188" t="s">
        <v>96</v>
      </c>
      <c r="C362" s="188"/>
      <c r="D362" s="188"/>
      <c r="E362" s="189" t="s">
        <v>96</v>
      </c>
      <c r="F362" s="189"/>
      <c r="G362" s="189"/>
      <c r="H362" s="189" t="s">
        <v>71</v>
      </c>
      <c r="I362" s="189"/>
      <c r="J362" s="190"/>
      <c r="K362" s="63"/>
    </row>
    <row r="363" spans="1:11" ht="34.5" thickBot="1">
      <c r="A363" s="193"/>
      <c r="B363" s="79" t="s">
        <v>13</v>
      </c>
      <c r="C363" s="79" t="s">
        <v>14</v>
      </c>
      <c r="D363" s="79" t="s">
        <v>15</v>
      </c>
      <c r="E363" s="79" t="s">
        <v>13</v>
      </c>
      <c r="F363" s="79" t="s">
        <v>14</v>
      </c>
      <c r="G363" s="79" t="s">
        <v>15</v>
      </c>
      <c r="H363" s="79" t="s">
        <v>13</v>
      </c>
      <c r="I363" s="79" t="s">
        <v>14</v>
      </c>
      <c r="J363" s="264" t="s">
        <v>15</v>
      </c>
      <c r="K363" s="63"/>
    </row>
    <row r="364" spans="1:11" ht="12.75">
      <c r="A364" s="95">
        <v>0</v>
      </c>
      <c r="B364" s="96">
        <v>221.1</v>
      </c>
      <c r="C364" s="96"/>
      <c r="D364" s="354"/>
      <c r="E364" s="96">
        <v>2361.38</v>
      </c>
      <c r="F364" s="96"/>
      <c r="G364" s="355"/>
      <c r="H364" s="96">
        <v>1130</v>
      </c>
      <c r="I364" s="96"/>
      <c r="J364" s="356"/>
      <c r="K364" s="63"/>
    </row>
    <row r="365" spans="1:11" ht="12.75">
      <c r="A365" s="90">
        <v>1</v>
      </c>
      <c r="B365" s="96">
        <f>B364+C365</f>
        <v>221.22</v>
      </c>
      <c r="C365" s="97">
        <f>D365/2000</f>
        <v>0.12</v>
      </c>
      <c r="D365" s="91">
        <v>240</v>
      </c>
      <c r="E365" s="96">
        <f>E364+F365</f>
        <v>2361.547</v>
      </c>
      <c r="F365" s="321">
        <f>G365/2000</f>
        <v>0.167</v>
      </c>
      <c r="G365" s="322">
        <v>334</v>
      </c>
      <c r="H365" s="96">
        <f>H364+I365</f>
        <v>1130.005</v>
      </c>
      <c r="I365" s="97">
        <f>J365/6000</f>
        <v>0.005</v>
      </c>
      <c r="J365" s="357">
        <v>30</v>
      </c>
      <c r="K365" s="63"/>
    </row>
    <row r="366" spans="1:11" ht="12.75">
      <c r="A366" s="87">
        <v>2</v>
      </c>
      <c r="B366" s="96">
        <f aca="true" t="shared" si="46" ref="B366:B387">B365+C366</f>
        <v>221.34</v>
      </c>
      <c r="C366" s="97">
        <f aca="true" t="shared" si="47" ref="C366:C388">D366/2000</f>
        <v>0.12</v>
      </c>
      <c r="D366" s="91">
        <v>240</v>
      </c>
      <c r="E366" s="96">
        <f aca="true" t="shared" si="48" ref="E366:E387">E365+F366</f>
        <v>2361.746</v>
      </c>
      <c r="F366" s="321">
        <f aca="true" t="shared" si="49" ref="F366:F388">G366/2000</f>
        <v>0.199</v>
      </c>
      <c r="G366" s="239">
        <v>398</v>
      </c>
      <c r="H366" s="96">
        <f aca="true" t="shared" si="50" ref="H366:H388">H365+I366</f>
        <v>1130.0100000000002</v>
      </c>
      <c r="I366" s="97">
        <f aca="true" t="shared" si="51" ref="I366:I388">J366/6000</f>
        <v>0.005</v>
      </c>
      <c r="J366" s="357">
        <v>30</v>
      </c>
      <c r="K366" s="63"/>
    </row>
    <row r="367" spans="1:11" ht="12.75">
      <c r="A367" s="90">
        <v>3</v>
      </c>
      <c r="B367" s="96">
        <f t="shared" si="46"/>
        <v>221.47</v>
      </c>
      <c r="C367" s="97">
        <f t="shared" si="47"/>
        <v>0.13</v>
      </c>
      <c r="D367" s="91">
        <v>260</v>
      </c>
      <c r="E367" s="96">
        <f t="shared" si="48"/>
        <v>2361.9610000000002</v>
      </c>
      <c r="F367" s="321">
        <f t="shared" si="49"/>
        <v>0.215</v>
      </c>
      <c r="G367" s="239">
        <v>430</v>
      </c>
      <c r="H367" s="96">
        <f t="shared" si="50"/>
        <v>1130.0150000000003</v>
      </c>
      <c r="I367" s="97">
        <f t="shared" si="51"/>
        <v>0.005</v>
      </c>
      <c r="J367" s="357">
        <v>30</v>
      </c>
      <c r="K367" s="63"/>
    </row>
    <row r="368" spans="1:11" ht="12.75">
      <c r="A368" s="87">
        <v>4</v>
      </c>
      <c r="B368" s="96">
        <f t="shared" si="46"/>
        <v>221.56</v>
      </c>
      <c r="C368" s="97">
        <f t="shared" si="47"/>
        <v>0.09</v>
      </c>
      <c r="D368" s="91">
        <v>180</v>
      </c>
      <c r="E368" s="96">
        <f t="shared" si="48"/>
        <v>2362.2230000000004</v>
      </c>
      <c r="F368" s="321">
        <f t="shared" si="49"/>
        <v>0.262</v>
      </c>
      <c r="G368" s="239">
        <v>524</v>
      </c>
      <c r="H368" s="96">
        <f t="shared" si="50"/>
        <v>1130.0200000000004</v>
      </c>
      <c r="I368" s="97">
        <f t="shared" si="51"/>
        <v>0.005</v>
      </c>
      <c r="J368" s="357">
        <v>30</v>
      </c>
      <c r="K368" s="63"/>
    </row>
    <row r="369" spans="1:11" ht="12.75">
      <c r="A369" s="90">
        <v>5</v>
      </c>
      <c r="B369" s="96">
        <f t="shared" si="46"/>
        <v>221.72</v>
      </c>
      <c r="C369" s="97">
        <f t="shared" si="47"/>
        <v>0.16</v>
      </c>
      <c r="D369" s="91">
        <v>320</v>
      </c>
      <c r="E369" s="96">
        <f t="shared" si="48"/>
        <v>2362.4180000000006</v>
      </c>
      <c r="F369" s="321">
        <f t="shared" si="49"/>
        <v>0.195</v>
      </c>
      <c r="G369" s="239">
        <v>390</v>
      </c>
      <c r="H369" s="96">
        <f t="shared" si="50"/>
        <v>1130.0250000000005</v>
      </c>
      <c r="I369" s="97">
        <f t="shared" si="51"/>
        <v>0.005</v>
      </c>
      <c r="J369" s="357">
        <v>30</v>
      </c>
      <c r="K369" s="63"/>
    </row>
    <row r="370" spans="1:11" ht="12.75">
      <c r="A370" s="87">
        <v>6</v>
      </c>
      <c r="B370" s="96">
        <f t="shared" si="46"/>
        <v>221.835</v>
      </c>
      <c r="C370" s="97">
        <f t="shared" si="47"/>
        <v>0.115</v>
      </c>
      <c r="D370" s="91">
        <v>230</v>
      </c>
      <c r="E370" s="96">
        <f t="shared" si="48"/>
        <v>2362.6670000000004</v>
      </c>
      <c r="F370" s="321">
        <f t="shared" si="49"/>
        <v>0.249</v>
      </c>
      <c r="G370" s="239">
        <v>498</v>
      </c>
      <c r="H370" s="96">
        <f t="shared" si="50"/>
        <v>1130.0350000000005</v>
      </c>
      <c r="I370" s="97">
        <f t="shared" si="51"/>
        <v>0.01</v>
      </c>
      <c r="J370" s="357">
        <v>60</v>
      </c>
      <c r="K370" s="63"/>
    </row>
    <row r="371" spans="1:11" ht="12.75">
      <c r="A371" s="90">
        <v>7</v>
      </c>
      <c r="B371" s="96">
        <f t="shared" si="46"/>
        <v>221.935</v>
      </c>
      <c r="C371" s="97">
        <f t="shared" si="47"/>
        <v>0.1</v>
      </c>
      <c r="D371" s="91">
        <v>200</v>
      </c>
      <c r="E371" s="96">
        <f t="shared" si="48"/>
        <v>2362.9210000000003</v>
      </c>
      <c r="F371" s="321">
        <f t="shared" si="49"/>
        <v>0.254</v>
      </c>
      <c r="G371" s="239">
        <v>508</v>
      </c>
      <c r="H371" s="96">
        <f t="shared" si="50"/>
        <v>1130.0450000000005</v>
      </c>
      <c r="I371" s="97">
        <f t="shared" si="51"/>
        <v>0.01</v>
      </c>
      <c r="J371" s="357">
        <v>60</v>
      </c>
      <c r="K371" s="63"/>
    </row>
    <row r="372" spans="1:11" ht="12.75">
      <c r="A372" s="87">
        <v>8</v>
      </c>
      <c r="B372" s="96">
        <f t="shared" si="46"/>
        <v>222.05700000000002</v>
      </c>
      <c r="C372" s="97">
        <f t="shared" si="47"/>
        <v>0.122</v>
      </c>
      <c r="D372" s="91">
        <v>244</v>
      </c>
      <c r="E372" s="96">
        <f t="shared" si="48"/>
        <v>2363.2070000000003</v>
      </c>
      <c r="F372" s="321">
        <f t="shared" si="49"/>
        <v>0.286</v>
      </c>
      <c r="G372" s="239">
        <v>572</v>
      </c>
      <c r="H372" s="96">
        <f t="shared" si="50"/>
        <v>1130.0600000000006</v>
      </c>
      <c r="I372" s="97">
        <f t="shared" si="51"/>
        <v>0.015</v>
      </c>
      <c r="J372" s="357">
        <v>90</v>
      </c>
      <c r="K372" s="63"/>
    </row>
    <row r="373" spans="1:11" ht="12.75">
      <c r="A373" s="90">
        <v>9</v>
      </c>
      <c r="B373" s="96">
        <f t="shared" si="46"/>
        <v>222.14700000000002</v>
      </c>
      <c r="C373" s="97">
        <f t="shared" si="47"/>
        <v>0.09</v>
      </c>
      <c r="D373" s="91">
        <v>180</v>
      </c>
      <c r="E373" s="96">
        <f t="shared" si="48"/>
        <v>2363.6470000000004</v>
      </c>
      <c r="F373" s="321">
        <f t="shared" si="49"/>
        <v>0.44</v>
      </c>
      <c r="G373" s="239">
        <v>880</v>
      </c>
      <c r="H373" s="96">
        <f t="shared" si="50"/>
        <v>1130.0750000000007</v>
      </c>
      <c r="I373" s="97">
        <f t="shared" si="51"/>
        <v>0.015</v>
      </c>
      <c r="J373" s="357">
        <v>90</v>
      </c>
      <c r="K373" s="63"/>
    </row>
    <row r="374" spans="1:11" ht="12.75">
      <c r="A374" s="87">
        <v>10</v>
      </c>
      <c r="B374" s="96">
        <f t="shared" si="46"/>
        <v>222.20700000000002</v>
      </c>
      <c r="C374" s="97">
        <f t="shared" si="47"/>
        <v>0.06</v>
      </c>
      <c r="D374" s="91">
        <v>120</v>
      </c>
      <c r="E374" s="96">
        <f t="shared" si="48"/>
        <v>2363.9040000000005</v>
      </c>
      <c r="F374" s="321">
        <f t="shared" si="49"/>
        <v>0.257</v>
      </c>
      <c r="G374" s="239">
        <v>514</v>
      </c>
      <c r="H374" s="96">
        <f t="shared" si="50"/>
        <v>1130.0950000000007</v>
      </c>
      <c r="I374" s="97">
        <f t="shared" si="51"/>
        <v>0.02</v>
      </c>
      <c r="J374" s="357">
        <v>120</v>
      </c>
      <c r="K374" s="63"/>
    </row>
    <row r="375" spans="1:11" ht="12.75">
      <c r="A375" s="90">
        <v>11</v>
      </c>
      <c r="B375" s="96">
        <f t="shared" si="46"/>
        <v>222.45700000000002</v>
      </c>
      <c r="C375" s="97">
        <f t="shared" si="47"/>
        <v>0.25</v>
      </c>
      <c r="D375" s="91">
        <v>500</v>
      </c>
      <c r="E375" s="96">
        <f t="shared" si="48"/>
        <v>2364.2770000000005</v>
      </c>
      <c r="F375" s="321">
        <f t="shared" si="49"/>
        <v>0.373</v>
      </c>
      <c r="G375" s="239">
        <v>746</v>
      </c>
      <c r="H375" s="96">
        <f t="shared" si="50"/>
        <v>1130.1150000000007</v>
      </c>
      <c r="I375" s="97">
        <f t="shared" si="51"/>
        <v>0.02</v>
      </c>
      <c r="J375" s="357">
        <v>120</v>
      </c>
      <c r="K375" s="63"/>
    </row>
    <row r="376" spans="1:11" ht="12.75">
      <c r="A376" s="87">
        <v>12</v>
      </c>
      <c r="B376" s="96">
        <f t="shared" si="46"/>
        <v>222.70900000000003</v>
      </c>
      <c r="C376" s="97">
        <f t="shared" si="47"/>
        <v>0.252</v>
      </c>
      <c r="D376" s="91">
        <v>504</v>
      </c>
      <c r="E376" s="96">
        <f t="shared" si="48"/>
        <v>2364.5940000000005</v>
      </c>
      <c r="F376" s="321">
        <f t="shared" si="49"/>
        <v>0.317</v>
      </c>
      <c r="G376" s="239">
        <v>634</v>
      </c>
      <c r="H376" s="96">
        <f t="shared" si="50"/>
        <v>1130.1550000000007</v>
      </c>
      <c r="I376" s="97">
        <f t="shared" si="51"/>
        <v>0.04</v>
      </c>
      <c r="J376" s="357">
        <v>240</v>
      </c>
      <c r="K376" s="63"/>
    </row>
    <row r="377" spans="1:11" ht="12.75">
      <c r="A377" s="90">
        <v>13</v>
      </c>
      <c r="B377" s="96">
        <f t="shared" si="46"/>
        <v>222.90800000000004</v>
      </c>
      <c r="C377" s="97">
        <f t="shared" si="47"/>
        <v>0.199</v>
      </c>
      <c r="D377" s="80">
        <v>398</v>
      </c>
      <c r="E377" s="96">
        <f t="shared" si="48"/>
        <v>2364.8460000000005</v>
      </c>
      <c r="F377" s="321">
        <f t="shared" si="49"/>
        <v>0.252</v>
      </c>
      <c r="G377" s="239">
        <v>504</v>
      </c>
      <c r="H377" s="96">
        <f t="shared" si="50"/>
        <v>1130.1750000000006</v>
      </c>
      <c r="I377" s="97">
        <f t="shared" si="51"/>
        <v>0.02</v>
      </c>
      <c r="J377" s="357">
        <v>120</v>
      </c>
      <c r="K377" s="63"/>
    </row>
    <row r="378" spans="1:11" ht="12.75">
      <c r="A378" s="87">
        <v>14</v>
      </c>
      <c r="B378" s="96">
        <f t="shared" si="46"/>
        <v>223.10300000000004</v>
      </c>
      <c r="C378" s="97">
        <f t="shared" si="47"/>
        <v>0.195</v>
      </c>
      <c r="D378" s="80">
        <v>390</v>
      </c>
      <c r="E378" s="96">
        <f t="shared" si="48"/>
        <v>2365.1460000000006</v>
      </c>
      <c r="F378" s="321">
        <f t="shared" si="49"/>
        <v>0.3</v>
      </c>
      <c r="G378" s="239">
        <v>600</v>
      </c>
      <c r="H378" s="96">
        <f t="shared" si="50"/>
        <v>1130.1950000000006</v>
      </c>
      <c r="I378" s="97">
        <f t="shared" si="51"/>
        <v>0.02</v>
      </c>
      <c r="J378" s="357">
        <v>120</v>
      </c>
      <c r="K378" s="63"/>
    </row>
    <row r="379" spans="1:11" ht="12.75">
      <c r="A379" s="90">
        <v>15</v>
      </c>
      <c r="B379" s="96">
        <f t="shared" si="46"/>
        <v>223.31200000000004</v>
      </c>
      <c r="C379" s="97">
        <f t="shared" si="47"/>
        <v>0.209</v>
      </c>
      <c r="D379" s="358">
        <v>418</v>
      </c>
      <c r="E379" s="96">
        <f t="shared" si="48"/>
        <v>2365.5060000000008</v>
      </c>
      <c r="F379" s="321">
        <f t="shared" si="49"/>
        <v>0.36</v>
      </c>
      <c r="G379" s="239">
        <v>720</v>
      </c>
      <c r="H379" s="96">
        <f t="shared" si="50"/>
        <v>1130.228333333334</v>
      </c>
      <c r="I379" s="97">
        <f t="shared" si="51"/>
        <v>0.03333333333333333</v>
      </c>
      <c r="J379" s="357">
        <v>200</v>
      </c>
      <c r="K379" s="63"/>
    </row>
    <row r="380" spans="1:11" ht="12.75">
      <c r="A380" s="87">
        <v>16</v>
      </c>
      <c r="B380" s="96">
        <f t="shared" si="46"/>
        <v>223.54800000000003</v>
      </c>
      <c r="C380" s="97">
        <f t="shared" si="47"/>
        <v>0.236</v>
      </c>
      <c r="D380" s="235">
        <v>472</v>
      </c>
      <c r="E380" s="96">
        <f t="shared" si="48"/>
        <v>2365.7640000000006</v>
      </c>
      <c r="F380" s="321">
        <f t="shared" si="49"/>
        <v>0.258</v>
      </c>
      <c r="G380" s="324">
        <v>516</v>
      </c>
      <c r="H380" s="96">
        <f t="shared" si="50"/>
        <v>1130.248333333334</v>
      </c>
      <c r="I380" s="97">
        <f t="shared" si="51"/>
        <v>0.02</v>
      </c>
      <c r="J380" s="357">
        <v>120</v>
      </c>
      <c r="K380" s="63"/>
    </row>
    <row r="381" spans="1:11" ht="12.75">
      <c r="A381" s="90">
        <v>17</v>
      </c>
      <c r="B381" s="96">
        <f t="shared" si="46"/>
        <v>223.68800000000002</v>
      </c>
      <c r="C381" s="97">
        <f t="shared" si="47"/>
        <v>0.14</v>
      </c>
      <c r="D381" s="235">
        <v>280</v>
      </c>
      <c r="E381" s="96">
        <f t="shared" si="48"/>
        <v>2366.0480000000007</v>
      </c>
      <c r="F381" s="321">
        <f t="shared" si="49"/>
        <v>0.284</v>
      </c>
      <c r="G381" s="239">
        <v>568</v>
      </c>
      <c r="H381" s="96">
        <f t="shared" si="50"/>
        <v>1130.2783333333339</v>
      </c>
      <c r="I381" s="97">
        <f t="shared" si="51"/>
        <v>0.03</v>
      </c>
      <c r="J381" s="357">
        <v>180</v>
      </c>
      <c r="K381" s="63"/>
    </row>
    <row r="382" spans="1:11" ht="12.75">
      <c r="A382" s="87">
        <v>18</v>
      </c>
      <c r="B382" s="96">
        <f t="shared" si="46"/>
        <v>223.74800000000002</v>
      </c>
      <c r="C382" s="97">
        <f t="shared" si="47"/>
        <v>0.06</v>
      </c>
      <c r="D382" s="235">
        <v>120</v>
      </c>
      <c r="E382" s="96">
        <f t="shared" si="48"/>
        <v>2366.2910000000006</v>
      </c>
      <c r="F382" s="321">
        <f t="shared" si="49"/>
        <v>0.243</v>
      </c>
      <c r="G382" s="239">
        <v>486</v>
      </c>
      <c r="H382" s="96">
        <f t="shared" si="50"/>
        <v>1130.2883333333339</v>
      </c>
      <c r="I382" s="97">
        <f t="shared" si="51"/>
        <v>0.01</v>
      </c>
      <c r="J382" s="357">
        <v>60</v>
      </c>
      <c r="K382" s="63"/>
    </row>
    <row r="383" spans="1:11" ht="12.75">
      <c r="A383" s="90">
        <v>19</v>
      </c>
      <c r="B383" s="96">
        <f t="shared" si="46"/>
        <v>223.888</v>
      </c>
      <c r="C383" s="97">
        <f t="shared" si="47"/>
        <v>0.14</v>
      </c>
      <c r="D383" s="235">
        <v>280</v>
      </c>
      <c r="E383" s="96">
        <f>E382+F383</f>
        <v>2366.4730000000004</v>
      </c>
      <c r="F383" s="321">
        <f t="shared" si="49"/>
        <v>0.182</v>
      </c>
      <c r="G383" s="239">
        <v>364</v>
      </c>
      <c r="H383" s="96">
        <f t="shared" si="50"/>
        <v>1130.3083333333338</v>
      </c>
      <c r="I383" s="97">
        <f t="shared" si="51"/>
        <v>0.02</v>
      </c>
      <c r="J383" s="357">
        <v>120</v>
      </c>
      <c r="K383" s="63"/>
    </row>
    <row r="384" spans="1:11" ht="12.75">
      <c r="A384" s="87">
        <v>20</v>
      </c>
      <c r="B384" s="96">
        <f t="shared" si="46"/>
        <v>224.008</v>
      </c>
      <c r="C384" s="97">
        <f t="shared" si="47"/>
        <v>0.12</v>
      </c>
      <c r="D384" s="235">
        <v>240</v>
      </c>
      <c r="E384" s="96">
        <f t="shared" si="48"/>
        <v>2366.7200000000003</v>
      </c>
      <c r="F384" s="321">
        <f t="shared" si="49"/>
        <v>0.247</v>
      </c>
      <c r="G384" s="239">
        <v>494</v>
      </c>
      <c r="H384" s="96">
        <f t="shared" si="50"/>
        <v>1130.323333333334</v>
      </c>
      <c r="I384" s="97">
        <f t="shared" si="51"/>
        <v>0.015</v>
      </c>
      <c r="J384" s="357">
        <v>90</v>
      </c>
      <c r="K384" s="63"/>
    </row>
    <row r="385" spans="1:11" ht="12.75">
      <c r="A385" s="90">
        <v>21</v>
      </c>
      <c r="B385" s="96">
        <f>B384+C385</f>
        <v>224.173</v>
      </c>
      <c r="C385" s="97">
        <f t="shared" si="47"/>
        <v>0.165</v>
      </c>
      <c r="D385" s="235">
        <v>330</v>
      </c>
      <c r="E385" s="96">
        <f t="shared" si="48"/>
        <v>2366.916</v>
      </c>
      <c r="F385" s="321">
        <f t="shared" si="49"/>
        <v>0.196</v>
      </c>
      <c r="G385" s="239">
        <v>392</v>
      </c>
      <c r="H385" s="96">
        <f t="shared" si="50"/>
        <v>1130.338333333334</v>
      </c>
      <c r="I385" s="97">
        <f t="shared" si="51"/>
        <v>0.015</v>
      </c>
      <c r="J385" s="357">
        <v>90</v>
      </c>
      <c r="K385" s="63"/>
    </row>
    <row r="386" spans="1:11" ht="12.75">
      <c r="A386" s="87">
        <v>22</v>
      </c>
      <c r="B386" s="96">
        <f t="shared" si="46"/>
        <v>224.28300000000002</v>
      </c>
      <c r="C386" s="97">
        <f t="shared" si="47"/>
        <v>0.11</v>
      </c>
      <c r="D386" s="235">
        <v>220</v>
      </c>
      <c r="E386" s="96">
        <f t="shared" si="48"/>
        <v>2367.165</v>
      </c>
      <c r="F386" s="321">
        <f t="shared" si="49"/>
        <v>0.249</v>
      </c>
      <c r="G386" s="239">
        <v>498</v>
      </c>
      <c r="H386" s="96">
        <f t="shared" si="50"/>
        <v>1130.368333333334</v>
      </c>
      <c r="I386" s="97">
        <f t="shared" si="51"/>
        <v>0.03</v>
      </c>
      <c r="J386" s="357">
        <v>180</v>
      </c>
      <c r="K386" s="63"/>
    </row>
    <row r="387" spans="1:11" ht="12.75">
      <c r="A387" s="90">
        <v>23</v>
      </c>
      <c r="B387" s="96">
        <f t="shared" si="46"/>
        <v>224.36300000000003</v>
      </c>
      <c r="C387" s="97">
        <f t="shared" si="47"/>
        <v>0.08</v>
      </c>
      <c r="D387" s="235">
        <v>160</v>
      </c>
      <c r="E387" s="96">
        <f t="shared" si="48"/>
        <v>2367.223</v>
      </c>
      <c r="F387" s="321">
        <f t="shared" si="49"/>
        <v>0.058</v>
      </c>
      <c r="G387" s="239">
        <v>116</v>
      </c>
      <c r="H387" s="96">
        <f t="shared" si="50"/>
        <v>1130.388333333334</v>
      </c>
      <c r="I387" s="97">
        <f t="shared" si="51"/>
        <v>0.02</v>
      </c>
      <c r="J387" s="357">
        <v>120</v>
      </c>
      <c r="K387" s="63"/>
    </row>
    <row r="388" spans="1:11" ht="13.5" thickBot="1">
      <c r="A388" s="87">
        <v>24</v>
      </c>
      <c r="B388" s="96">
        <f>B387+C388</f>
        <v>224.48300000000003</v>
      </c>
      <c r="C388" s="97">
        <f t="shared" si="47"/>
        <v>0.12</v>
      </c>
      <c r="D388" s="235">
        <v>240</v>
      </c>
      <c r="E388" s="96">
        <f>E387+F388</f>
        <v>2367.388</v>
      </c>
      <c r="F388" s="321">
        <f t="shared" si="49"/>
        <v>0.165</v>
      </c>
      <c r="G388" s="351">
        <v>330</v>
      </c>
      <c r="H388" s="96">
        <f t="shared" si="50"/>
        <v>1130.408333333334</v>
      </c>
      <c r="I388" s="97">
        <f t="shared" si="51"/>
        <v>0.02</v>
      </c>
      <c r="J388" s="357">
        <v>120</v>
      </c>
      <c r="K388" s="63"/>
    </row>
    <row r="389" spans="1:11" ht="13.5" thickBot="1">
      <c r="A389" s="92" t="s">
        <v>7</v>
      </c>
      <c r="B389" s="93"/>
      <c r="C389" s="93"/>
      <c r="D389" s="359">
        <f>SUM(D364:D388)</f>
        <v>6766</v>
      </c>
      <c r="E389" s="93"/>
      <c r="F389" s="93"/>
      <c r="G389" s="360">
        <f>SUM(G365:G388)</f>
        <v>12016</v>
      </c>
      <c r="H389" s="93"/>
      <c r="I389" s="93"/>
      <c r="J389" s="350">
        <f>SUM(J365:J388)</f>
        <v>2450</v>
      </c>
      <c r="K389" s="63"/>
    </row>
    <row r="390" spans="1:11" ht="12.75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</row>
    <row r="391" spans="1:11" ht="12.75">
      <c r="A391" s="63"/>
      <c r="B391" s="64" t="s">
        <v>65</v>
      </c>
      <c r="C391" s="63"/>
      <c r="D391" s="63"/>
      <c r="E391" s="63"/>
      <c r="F391" s="63"/>
      <c r="G391" s="63"/>
      <c r="H391" s="63"/>
      <c r="I391" s="63"/>
      <c r="J391" s="63"/>
      <c r="K391" s="63"/>
    </row>
    <row r="392" spans="1:11" ht="12.75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</row>
    <row r="393" spans="1:11" ht="12.75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</row>
    <row r="394" spans="1:11" ht="15.75">
      <c r="A394" s="63"/>
      <c r="B394" s="177" t="s">
        <v>107</v>
      </c>
      <c r="C394" s="177"/>
      <c r="D394" s="177"/>
      <c r="E394" s="177"/>
      <c r="F394" s="177"/>
      <c r="G394" s="177"/>
      <c r="H394" s="177"/>
      <c r="I394" s="63"/>
      <c r="J394" s="63"/>
      <c r="K394" s="63"/>
    </row>
    <row r="395" spans="1:11" ht="12.75">
      <c r="A395" s="63"/>
      <c r="B395" s="178" t="s">
        <v>22</v>
      </c>
      <c r="C395" s="178"/>
      <c r="D395" s="178"/>
      <c r="E395" s="178"/>
      <c r="F395" s="178"/>
      <c r="G395" s="178"/>
      <c r="H395" s="178"/>
      <c r="I395" s="63"/>
      <c r="J395" s="63"/>
      <c r="K395" s="63"/>
    </row>
    <row r="396" spans="1:11" ht="15">
      <c r="A396" s="63"/>
      <c r="B396" s="179" t="s">
        <v>131</v>
      </c>
      <c r="C396" s="179"/>
      <c r="D396" s="179"/>
      <c r="E396" s="179"/>
      <c r="F396" s="179"/>
      <c r="G396" s="179"/>
      <c r="H396" s="179"/>
      <c r="I396" s="63"/>
      <c r="J396" s="63"/>
      <c r="K396" s="63"/>
    </row>
    <row r="397" spans="1:11" ht="15">
      <c r="A397" s="63"/>
      <c r="B397" s="75" t="s">
        <v>93</v>
      </c>
      <c r="C397" s="81"/>
      <c r="D397" s="81"/>
      <c r="E397" s="77"/>
      <c r="F397" s="82"/>
      <c r="G397" s="83"/>
      <c r="H397" s="84"/>
      <c r="I397" s="63"/>
      <c r="J397" s="63"/>
      <c r="K397" s="63"/>
    </row>
    <row r="398" spans="1:11" ht="12.75">
      <c r="A398" s="63"/>
      <c r="B398" s="72"/>
      <c r="C398" s="72" t="s">
        <v>23</v>
      </c>
      <c r="D398" s="71"/>
      <c r="E398" s="73"/>
      <c r="F398" s="85"/>
      <c r="G398" s="71"/>
      <c r="H398" s="71"/>
      <c r="I398" s="63"/>
      <c r="J398" s="63"/>
      <c r="K398" s="63"/>
    </row>
    <row r="399" spans="1:11" ht="13.5" thickBot="1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</row>
    <row r="400" spans="1:11" ht="12.75" customHeight="1">
      <c r="A400" s="191" t="s">
        <v>59</v>
      </c>
      <c r="B400" s="194" t="s">
        <v>3</v>
      </c>
      <c r="C400" s="195"/>
      <c r="D400" s="195"/>
      <c r="E400" s="195"/>
      <c r="F400" s="195"/>
      <c r="G400" s="361"/>
      <c r="H400" s="63"/>
      <c r="I400" s="63"/>
      <c r="J400" s="63"/>
      <c r="K400" s="63"/>
    </row>
    <row r="401" spans="1:11" ht="12.75">
      <c r="A401" s="192"/>
      <c r="B401" s="188" t="s">
        <v>108</v>
      </c>
      <c r="C401" s="188"/>
      <c r="D401" s="261"/>
      <c r="E401" s="362" t="s">
        <v>162</v>
      </c>
      <c r="F401" s="189"/>
      <c r="G401" s="190"/>
      <c r="H401" s="63"/>
      <c r="I401" s="63"/>
      <c r="J401" s="63"/>
      <c r="K401" s="63"/>
    </row>
    <row r="402" spans="1:11" ht="12.75">
      <c r="A402" s="192"/>
      <c r="B402" s="188" t="s">
        <v>64</v>
      </c>
      <c r="C402" s="188"/>
      <c r="D402" s="261"/>
      <c r="E402" s="282" t="s">
        <v>163</v>
      </c>
      <c r="F402" s="188"/>
      <c r="G402" s="261"/>
      <c r="H402" s="63"/>
      <c r="I402" s="63"/>
      <c r="J402" s="63"/>
      <c r="K402" s="63"/>
    </row>
    <row r="403" spans="1:11" ht="34.5" thickBot="1">
      <c r="A403" s="193"/>
      <c r="B403" s="79" t="s">
        <v>13</v>
      </c>
      <c r="C403" s="79" t="s">
        <v>14</v>
      </c>
      <c r="D403" s="264" t="s">
        <v>15</v>
      </c>
      <c r="E403" s="88" t="s">
        <v>13</v>
      </c>
      <c r="F403" s="79" t="s">
        <v>14</v>
      </c>
      <c r="G403" s="264" t="s">
        <v>15</v>
      </c>
      <c r="H403" s="63"/>
      <c r="I403" s="63"/>
      <c r="J403" s="63"/>
      <c r="K403" s="63"/>
    </row>
    <row r="404" spans="1:11" ht="12.75">
      <c r="A404" s="95">
        <v>0</v>
      </c>
      <c r="B404" s="363">
        <v>23230</v>
      </c>
      <c r="C404" s="96"/>
      <c r="D404" s="364"/>
      <c r="E404" s="365">
        <v>150.35</v>
      </c>
      <c r="F404" s="316"/>
      <c r="G404" s="366"/>
      <c r="H404" s="63"/>
      <c r="I404" s="63"/>
      <c r="J404" s="63"/>
      <c r="K404" s="63"/>
    </row>
    <row r="405" spans="1:11" ht="12.75">
      <c r="A405" s="90">
        <v>1</v>
      </c>
      <c r="B405" s="363">
        <v>23247</v>
      </c>
      <c r="C405" s="320">
        <v>17</v>
      </c>
      <c r="D405" s="367">
        <v>17</v>
      </c>
      <c r="E405" s="368">
        <f>E404+F405</f>
        <v>150.361</v>
      </c>
      <c r="F405" s="321">
        <f>G405/6000</f>
        <v>0.011</v>
      </c>
      <c r="G405" s="348">
        <v>66</v>
      </c>
      <c r="H405" s="63"/>
      <c r="I405" s="63"/>
      <c r="J405" s="63"/>
      <c r="K405" s="63"/>
    </row>
    <row r="406" spans="1:11" ht="12.75">
      <c r="A406" s="87">
        <v>2</v>
      </c>
      <c r="B406" s="363">
        <v>23265</v>
      </c>
      <c r="C406" s="320">
        <v>18</v>
      </c>
      <c r="D406" s="367">
        <v>18</v>
      </c>
      <c r="E406" s="368">
        <f aca="true" t="shared" si="52" ref="E406:E427">E405+F406</f>
        <v>150.373</v>
      </c>
      <c r="F406" s="321">
        <f aca="true" t="shared" si="53" ref="F406:F428">G406/6000</f>
        <v>0.012</v>
      </c>
      <c r="G406" s="323">
        <v>72</v>
      </c>
      <c r="H406" s="63"/>
      <c r="I406" s="63"/>
      <c r="J406" s="63"/>
      <c r="K406" s="63"/>
    </row>
    <row r="407" spans="1:11" ht="12.75">
      <c r="A407" s="90">
        <v>3</v>
      </c>
      <c r="B407" s="363">
        <v>23282</v>
      </c>
      <c r="C407" s="320">
        <v>17</v>
      </c>
      <c r="D407" s="367">
        <v>17</v>
      </c>
      <c r="E407" s="368">
        <f t="shared" si="52"/>
        <v>150.385</v>
      </c>
      <c r="F407" s="321">
        <f t="shared" si="53"/>
        <v>0.012</v>
      </c>
      <c r="G407" s="323">
        <v>72</v>
      </c>
      <c r="H407" s="63"/>
      <c r="I407" s="63"/>
      <c r="J407" s="63"/>
      <c r="K407" s="63"/>
    </row>
    <row r="408" spans="1:11" ht="12.75">
      <c r="A408" s="87">
        <v>4</v>
      </c>
      <c r="B408" s="363">
        <v>23299</v>
      </c>
      <c r="C408" s="320">
        <v>17</v>
      </c>
      <c r="D408" s="367">
        <v>17</v>
      </c>
      <c r="E408" s="368">
        <f t="shared" si="52"/>
        <v>150.399</v>
      </c>
      <c r="F408" s="321">
        <f t="shared" si="53"/>
        <v>0.014</v>
      </c>
      <c r="G408" s="323">
        <v>84</v>
      </c>
      <c r="H408" s="63"/>
      <c r="I408" s="63"/>
      <c r="J408" s="63"/>
      <c r="K408" s="63"/>
    </row>
    <row r="409" spans="1:11" ht="12.75">
      <c r="A409" s="90">
        <v>5</v>
      </c>
      <c r="B409" s="363">
        <v>23316</v>
      </c>
      <c r="C409" s="320">
        <v>17</v>
      </c>
      <c r="D409" s="367">
        <v>17</v>
      </c>
      <c r="E409" s="368">
        <f t="shared" si="52"/>
        <v>150.41</v>
      </c>
      <c r="F409" s="321">
        <f t="shared" si="53"/>
        <v>0.011</v>
      </c>
      <c r="G409" s="323">
        <v>66</v>
      </c>
      <c r="H409" s="63"/>
      <c r="I409" s="63"/>
      <c r="J409" s="63"/>
      <c r="K409" s="63"/>
    </row>
    <row r="410" spans="1:11" ht="12.75">
      <c r="A410" s="87">
        <v>6</v>
      </c>
      <c r="B410" s="363">
        <v>23334</v>
      </c>
      <c r="C410" s="320">
        <v>18</v>
      </c>
      <c r="D410" s="367">
        <v>18</v>
      </c>
      <c r="E410" s="368">
        <f t="shared" si="52"/>
        <v>150.421</v>
      </c>
      <c r="F410" s="321">
        <f t="shared" si="53"/>
        <v>0.011</v>
      </c>
      <c r="G410" s="323">
        <v>66</v>
      </c>
      <c r="H410" s="63"/>
      <c r="I410" s="63"/>
      <c r="J410" s="63"/>
      <c r="K410" s="63"/>
    </row>
    <row r="411" spans="1:11" ht="12.75">
      <c r="A411" s="90">
        <v>7</v>
      </c>
      <c r="B411" s="363">
        <v>23352</v>
      </c>
      <c r="C411" s="320">
        <v>18</v>
      </c>
      <c r="D411" s="367">
        <v>18</v>
      </c>
      <c r="E411" s="368">
        <f t="shared" si="52"/>
        <v>150.433</v>
      </c>
      <c r="F411" s="321">
        <f t="shared" si="53"/>
        <v>0.012</v>
      </c>
      <c r="G411" s="323">
        <v>72</v>
      </c>
      <c r="H411" s="63"/>
      <c r="I411" s="63"/>
      <c r="J411" s="63"/>
      <c r="K411" s="63"/>
    </row>
    <row r="412" spans="1:11" ht="12.75">
      <c r="A412" s="87">
        <v>8</v>
      </c>
      <c r="B412" s="363">
        <v>23375</v>
      </c>
      <c r="C412" s="320">
        <v>23</v>
      </c>
      <c r="D412" s="367">
        <v>23</v>
      </c>
      <c r="E412" s="368">
        <f t="shared" si="52"/>
        <v>150.457</v>
      </c>
      <c r="F412" s="321">
        <f t="shared" si="53"/>
        <v>0.024</v>
      </c>
      <c r="G412" s="323">
        <v>144</v>
      </c>
      <c r="H412" s="63"/>
      <c r="I412" s="63"/>
      <c r="J412" s="63"/>
      <c r="K412" s="63"/>
    </row>
    <row r="413" spans="1:11" ht="12.75">
      <c r="A413" s="90">
        <v>9</v>
      </c>
      <c r="B413" s="363">
        <v>23403</v>
      </c>
      <c r="C413" s="320">
        <v>28</v>
      </c>
      <c r="D413" s="367">
        <v>28</v>
      </c>
      <c r="E413" s="368">
        <f t="shared" si="52"/>
        <v>150.488</v>
      </c>
      <c r="F413" s="321">
        <f t="shared" si="53"/>
        <v>0.031</v>
      </c>
      <c r="G413" s="323">
        <v>186</v>
      </c>
      <c r="H413" s="63"/>
      <c r="I413" s="63"/>
      <c r="J413" s="63"/>
      <c r="K413" s="63"/>
    </row>
    <row r="414" spans="1:11" ht="12.75">
      <c r="A414" s="87">
        <v>10</v>
      </c>
      <c r="B414" s="363">
        <v>23439</v>
      </c>
      <c r="C414" s="320">
        <v>36</v>
      </c>
      <c r="D414" s="367">
        <v>36</v>
      </c>
      <c r="E414" s="368">
        <f t="shared" si="52"/>
        <v>150.519</v>
      </c>
      <c r="F414" s="321">
        <f t="shared" si="53"/>
        <v>0.031</v>
      </c>
      <c r="G414" s="323">
        <v>186</v>
      </c>
      <c r="H414" s="63"/>
      <c r="I414" s="63"/>
      <c r="J414" s="63"/>
      <c r="K414" s="63"/>
    </row>
    <row r="415" spans="1:11" ht="12.75">
      <c r="A415" s="90">
        <v>11</v>
      </c>
      <c r="B415" s="363">
        <v>23475</v>
      </c>
      <c r="C415" s="320">
        <v>36</v>
      </c>
      <c r="D415" s="367">
        <v>36</v>
      </c>
      <c r="E415" s="368">
        <f t="shared" si="52"/>
        <v>150.559</v>
      </c>
      <c r="F415" s="321">
        <f t="shared" si="53"/>
        <v>0.04</v>
      </c>
      <c r="G415" s="323">
        <v>240</v>
      </c>
      <c r="H415" s="63"/>
      <c r="I415" s="63"/>
      <c r="J415" s="63"/>
      <c r="K415" s="63"/>
    </row>
    <row r="416" spans="1:11" ht="12.75">
      <c r="A416" s="87">
        <v>12</v>
      </c>
      <c r="B416" s="363">
        <v>23515</v>
      </c>
      <c r="C416" s="320">
        <v>40</v>
      </c>
      <c r="D416" s="367">
        <v>40</v>
      </c>
      <c r="E416" s="368">
        <f t="shared" si="52"/>
        <v>150.581</v>
      </c>
      <c r="F416" s="321">
        <f t="shared" si="53"/>
        <v>0.022</v>
      </c>
      <c r="G416" s="323">
        <v>132</v>
      </c>
      <c r="H416" s="63"/>
      <c r="I416" s="63"/>
      <c r="J416" s="63"/>
      <c r="K416" s="63"/>
    </row>
    <row r="417" spans="1:11" ht="12.75">
      <c r="A417" s="90">
        <v>13</v>
      </c>
      <c r="B417" s="363">
        <v>23556</v>
      </c>
      <c r="C417" s="320">
        <v>41</v>
      </c>
      <c r="D417" s="367">
        <v>41</v>
      </c>
      <c r="E417" s="368">
        <f t="shared" si="52"/>
        <v>150.601</v>
      </c>
      <c r="F417" s="321">
        <f t="shared" si="53"/>
        <v>0.02</v>
      </c>
      <c r="G417" s="323">
        <v>120</v>
      </c>
      <c r="H417" s="63"/>
      <c r="I417" s="63"/>
      <c r="J417" s="63"/>
      <c r="K417" s="63"/>
    </row>
    <row r="418" spans="1:11" ht="12.75">
      <c r="A418" s="87">
        <v>14</v>
      </c>
      <c r="B418" s="363">
        <v>23602</v>
      </c>
      <c r="C418" s="320">
        <v>46</v>
      </c>
      <c r="D418" s="367">
        <v>46</v>
      </c>
      <c r="E418" s="368">
        <f t="shared" si="52"/>
        <v>150.635</v>
      </c>
      <c r="F418" s="321">
        <f t="shared" si="53"/>
        <v>0.034</v>
      </c>
      <c r="G418" s="323">
        <v>204</v>
      </c>
      <c r="H418" s="63"/>
      <c r="I418" s="63"/>
      <c r="J418" s="63"/>
      <c r="K418" s="63"/>
    </row>
    <row r="419" spans="1:11" ht="12.75">
      <c r="A419" s="90">
        <v>15</v>
      </c>
      <c r="B419" s="363">
        <v>23649</v>
      </c>
      <c r="C419" s="320">
        <v>47</v>
      </c>
      <c r="D419" s="367">
        <v>47</v>
      </c>
      <c r="E419" s="368">
        <f t="shared" si="52"/>
        <v>150.67999999999998</v>
      </c>
      <c r="F419" s="321">
        <f t="shared" si="53"/>
        <v>0.045</v>
      </c>
      <c r="G419" s="323">
        <v>270</v>
      </c>
      <c r="H419" s="63"/>
      <c r="I419" s="63"/>
      <c r="J419" s="63"/>
      <c r="K419" s="63"/>
    </row>
    <row r="420" spans="1:11" ht="12.75">
      <c r="A420" s="87">
        <v>16</v>
      </c>
      <c r="B420" s="363">
        <v>23699</v>
      </c>
      <c r="C420" s="320">
        <v>50</v>
      </c>
      <c r="D420" s="367">
        <v>50</v>
      </c>
      <c r="E420" s="368">
        <f t="shared" si="52"/>
        <v>150.71399999999997</v>
      </c>
      <c r="F420" s="321">
        <f t="shared" si="53"/>
        <v>0.034</v>
      </c>
      <c r="G420" s="323">
        <v>204</v>
      </c>
      <c r="H420" s="63"/>
      <c r="I420" s="63"/>
      <c r="J420" s="63"/>
      <c r="K420" s="63"/>
    </row>
    <row r="421" spans="1:11" ht="12.75">
      <c r="A421" s="90">
        <v>17</v>
      </c>
      <c r="B421" s="363">
        <v>23742</v>
      </c>
      <c r="C421" s="320">
        <v>43</v>
      </c>
      <c r="D421" s="367">
        <v>43</v>
      </c>
      <c r="E421" s="368">
        <f t="shared" si="52"/>
        <v>150.74199999999996</v>
      </c>
      <c r="F421" s="321">
        <f t="shared" si="53"/>
        <v>0.028</v>
      </c>
      <c r="G421" s="323">
        <v>168</v>
      </c>
      <c r="H421" s="63"/>
      <c r="I421" s="63"/>
      <c r="J421" s="63"/>
      <c r="K421" s="63"/>
    </row>
    <row r="422" spans="1:11" ht="12.75">
      <c r="A422" s="87">
        <v>18</v>
      </c>
      <c r="B422" s="363">
        <v>23779</v>
      </c>
      <c r="C422" s="320">
        <v>37</v>
      </c>
      <c r="D422" s="367">
        <v>37</v>
      </c>
      <c r="E422" s="368">
        <f t="shared" si="52"/>
        <v>150.75299999999996</v>
      </c>
      <c r="F422" s="321">
        <f t="shared" si="53"/>
        <v>0.011</v>
      </c>
      <c r="G422" s="323">
        <v>66</v>
      </c>
      <c r="H422" s="63"/>
      <c r="I422" s="63"/>
      <c r="J422" s="63"/>
      <c r="K422" s="63"/>
    </row>
    <row r="423" spans="1:11" ht="12.75">
      <c r="A423" s="90">
        <v>19</v>
      </c>
      <c r="B423" s="363">
        <v>23814</v>
      </c>
      <c r="C423" s="320">
        <v>35</v>
      </c>
      <c r="D423" s="367">
        <v>35</v>
      </c>
      <c r="E423" s="368">
        <f t="shared" si="52"/>
        <v>150.76099999999997</v>
      </c>
      <c r="F423" s="321">
        <f t="shared" si="53"/>
        <v>0.008</v>
      </c>
      <c r="G423" s="323">
        <v>48</v>
      </c>
      <c r="H423" s="63"/>
      <c r="I423" s="63"/>
      <c r="J423" s="63"/>
      <c r="K423" s="63"/>
    </row>
    <row r="424" spans="1:11" ht="12.75">
      <c r="A424" s="87">
        <v>20</v>
      </c>
      <c r="B424" s="363">
        <v>23842</v>
      </c>
      <c r="C424" s="320">
        <v>28</v>
      </c>
      <c r="D424" s="367">
        <v>28</v>
      </c>
      <c r="E424" s="368">
        <f t="shared" si="52"/>
        <v>150.79499999999996</v>
      </c>
      <c r="F424" s="321">
        <f t="shared" si="53"/>
        <v>0.034</v>
      </c>
      <c r="G424" s="323">
        <v>204</v>
      </c>
      <c r="H424" s="63"/>
      <c r="I424" s="63"/>
      <c r="J424" s="63"/>
      <c r="K424" s="63"/>
    </row>
    <row r="425" spans="1:11" ht="12.75">
      <c r="A425" s="90">
        <v>21</v>
      </c>
      <c r="B425" s="363">
        <v>23873</v>
      </c>
      <c r="C425" s="320">
        <v>31</v>
      </c>
      <c r="D425" s="367">
        <v>31</v>
      </c>
      <c r="E425" s="368">
        <f>E424+F425</f>
        <v>150.81499999999997</v>
      </c>
      <c r="F425" s="321">
        <f t="shared" si="53"/>
        <v>0.02</v>
      </c>
      <c r="G425" s="323">
        <v>120</v>
      </c>
      <c r="H425" s="63"/>
      <c r="I425" s="63"/>
      <c r="J425" s="63"/>
      <c r="K425" s="63"/>
    </row>
    <row r="426" spans="1:11" ht="12.75">
      <c r="A426" s="87">
        <v>22</v>
      </c>
      <c r="B426" s="363">
        <v>23897</v>
      </c>
      <c r="C426" s="320">
        <v>24</v>
      </c>
      <c r="D426" s="367">
        <v>24</v>
      </c>
      <c r="E426" s="368">
        <f t="shared" si="52"/>
        <v>150.82699999999997</v>
      </c>
      <c r="F426" s="321">
        <f t="shared" si="53"/>
        <v>0.012</v>
      </c>
      <c r="G426" s="323">
        <v>72</v>
      </c>
      <c r="H426" s="63"/>
      <c r="I426" s="63"/>
      <c r="J426" s="63"/>
      <c r="K426" s="63"/>
    </row>
    <row r="427" spans="1:11" ht="12.75">
      <c r="A427" s="90">
        <v>23</v>
      </c>
      <c r="B427" s="363">
        <v>23917</v>
      </c>
      <c r="C427" s="320">
        <v>20</v>
      </c>
      <c r="D427" s="367">
        <v>20</v>
      </c>
      <c r="E427" s="368">
        <f t="shared" si="52"/>
        <v>150.83499999999998</v>
      </c>
      <c r="F427" s="321">
        <f t="shared" si="53"/>
        <v>0.008</v>
      </c>
      <c r="G427" s="323">
        <v>48</v>
      </c>
      <c r="H427" s="63"/>
      <c r="I427" s="63"/>
      <c r="J427" s="63"/>
      <c r="K427" s="63"/>
    </row>
    <row r="428" spans="1:11" ht="12.75">
      <c r="A428" s="87">
        <v>24</v>
      </c>
      <c r="B428" s="363">
        <v>23936</v>
      </c>
      <c r="C428" s="320">
        <v>19</v>
      </c>
      <c r="D428" s="367">
        <v>19</v>
      </c>
      <c r="E428" s="368">
        <f>E427+F428</f>
        <v>150.843</v>
      </c>
      <c r="F428" s="321">
        <f t="shared" si="53"/>
        <v>0.008</v>
      </c>
      <c r="G428" s="369">
        <v>48</v>
      </c>
      <c r="H428" s="63"/>
      <c r="I428" s="63"/>
      <c r="J428" s="63"/>
      <c r="K428" s="63"/>
    </row>
    <row r="429" spans="1:11" ht="13.5" thickBot="1">
      <c r="A429" s="92" t="s">
        <v>7</v>
      </c>
      <c r="B429" s="94"/>
      <c r="C429" s="370"/>
      <c r="D429" s="371">
        <f>SUM(D405:D428)</f>
        <v>706</v>
      </c>
      <c r="E429" s="372"/>
      <c r="F429" s="93"/>
      <c r="G429" s="373">
        <f>SUM(G405:G428)</f>
        <v>2958</v>
      </c>
      <c r="H429" s="63"/>
      <c r="I429" s="63"/>
      <c r="J429" s="63"/>
      <c r="K429" s="63"/>
    </row>
    <row r="430" spans="1:11" ht="12.75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</row>
    <row r="431" spans="1:11" ht="12.75">
      <c r="A431" s="63"/>
      <c r="B431" s="64" t="s">
        <v>65</v>
      </c>
      <c r="C431" s="63"/>
      <c r="D431" s="63"/>
      <c r="E431" s="63"/>
      <c r="F431" s="63"/>
      <c r="G431" s="63"/>
      <c r="H431" s="63"/>
      <c r="I431" s="63"/>
      <c r="J431" s="63"/>
      <c r="K431" s="63"/>
    </row>
    <row r="432" spans="1:11" ht="12.75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</row>
    <row r="433" spans="1:11" ht="12.75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</row>
    <row r="434" spans="1:11" ht="15.75">
      <c r="A434" s="63"/>
      <c r="B434" s="177" t="s">
        <v>109</v>
      </c>
      <c r="C434" s="177"/>
      <c r="D434" s="177"/>
      <c r="E434" s="177"/>
      <c r="F434" s="177"/>
      <c r="G434" s="177"/>
      <c r="H434" s="177"/>
      <c r="I434" s="63"/>
      <c r="J434" s="63"/>
      <c r="K434" s="63"/>
    </row>
    <row r="435" spans="1:11" ht="12.75">
      <c r="A435" s="63"/>
      <c r="B435" s="178" t="s">
        <v>22</v>
      </c>
      <c r="C435" s="178"/>
      <c r="D435" s="178"/>
      <c r="E435" s="178"/>
      <c r="F435" s="178"/>
      <c r="G435" s="178"/>
      <c r="H435" s="178"/>
      <c r="I435" s="63"/>
      <c r="J435" s="63"/>
      <c r="K435" s="63"/>
    </row>
    <row r="436" spans="1:11" ht="15">
      <c r="A436" s="63"/>
      <c r="B436" s="179" t="s">
        <v>131</v>
      </c>
      <c r="C436" s="179"/>
      <c r="D436" s="179"/>
      <c r="E436" s="179"/>
      <c r="F436" s="179"/>
      <c r="G436" s="179"/>
      <c r="H436" s="179"/>
      <c r="I436" s="63"/>
      <c r="J436" s="63"/>
      <c r="K436" s="63"/>
    </row>
    <row r="437" spans="1:11" ht="15">
      <c r="A437" s="63"/>
      <c r="B437" s="75" t="s">
        <v>93</v>
      </c>
      <c r="C437" s="81"/>
      <c r="D437" s="81"/>
      <c r="E437" s="77"/>
      <c r="F437" s="82"/>
      <c r="G437" s="83"/>
      <c r="H437" s="84"/>
      <c r="I437" s="63"/>
      <c r="J437" s="63"/>
      <c r="K437" s="63"/>
    </row>
    <row r="438" spans="1:11" ht="12.75">
      <c r="A438" s="63"/>
      <c r="B438" s="72"/>
      <c r="C438" s="72" t="s">
        <v>23</v>
      </c>
      <c r="D438" s="71"/>
      <c r="E438" s="73"/>
      <c r="F438" s="85"/>
      <c r="G438" s="71"/>
      <c r="H438" s="71"/>
      <c r="I438" s="63"/>
      <c r="J438" s="63"/>
      <c r="K438" s="63"/>
    </row>
    <row r="439" spans="1:11" ht="13.5" thickBot="1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</row>
    <row r="440" spans="1:11" ht="12.75" customHeight="1">
      <c r="A440" s="191" t="s">
        <v>59</v>
      </c>
      <c r="B440" s="313" t="s">
        <v>88</v>
      </c>
      <c r="C440" s="314"/>
      <c r="D440" s="314"/>
      <c r="E440" s="314"/>
      <c r="F440" s="314"/>
      <c r="G440" s="314"/>
      <c r="H440" s="314"/>
      <c r="I440" s="314"/>
      <c r="J440" s="315"/>
      <c r="K440" s="63"/>
    </row>
    <row r="441" spans="1:11" ht="12.75">
      <c r="A441" s="192"/>
      <c r="B441" s="189" t="s">
        <v>138</v>
      </c>
      <c r="C441" s="189"/>
      <c r="D441" s="189"/>
      <c r="E441" s="189" t="s">
        <v>139</v>
      </c>
      <c r="F441" s="189"/>
      <c r="G441" s="189"/>
      <c r="H441" s="189" t="s">
        <v>140</v>
      </c>
      <c r="I441" s="189"/>
      <c r="J441" s="190"/>
      <c r="K441" s="63"/>
    </row>
    <row r="442" spans="1:11" ht="12.75">
      <c r="A442" s="192"/>
      <c r="B442" s="189" t="s">
        <v>106</v>
      </c>
      <c r="C442" s="189"/>
      <c r="D442" s="189"/>
      <c r="E442" s="189" t="s">
        <v>141</v>
      </c>
      <c r="F442" s="189"/>
      <c r="G442" s="189"/>
      <c r="H442" s="188" t="s">
        <v>142</v>
      </c>
      <c r="I442" s="188"/>
      <c r="J442" s="261"/>
      <c r="K442" s="63"/>
    </row>
    <row r="443" spans="1:11" ht="34.5" thickBot="1">
      <c r="A443" s="193"/>
      <c r="B443" s="79" t="s">
        <v>13</v>
      </c>
      <c r="C443" s="79" t="s">
        <v>14</v>
      </c>
      <c r="D443" s="79" t="s">
        <v>15</v>
      </c>
      <c r="E443" s="79" t="s">
        <v>13</v>
      </c>
      <c r="F443" s="79" t="s">
        <v>14</v>
      </c>
      <c r="G443" s="79" t="s">
        <v>15</v>
      </c>
      <c r="H443" s="79" t="s">
        <v>13</v>
      </c>
      <c r="I443" s="79" t="s">
        <v>14</v>
      </c>
      <c r="J443" s="264" t="s">
        <v>15</v>
      </c>
      <c r="K443" s="63"/>
    </row>
    <row r="444" spans="1:11" ht="12.75">
      <c r="A444" s="95">
        <v>0</v>
      </c>
      <c r="B444" s="96">
        <v>171</v>
      </c>
      <c r="C444" s="96"/>
      <c r="D444" s="355"/>
      <c r="E444" s="320">
        <v>267</v>
      </c>
      <c r="F444" s="96"/>
      <c r="G444" s="355"/>
      <c r="H444" s="96">
        <v>471</v>
      </c>
      <c r="I444" s="96"/>
      <c r="J444" s="364"/>
      <c r="K444" s="63"/>
    </row>
    <row r="445" spans="1:11" ht="12.75">
      <c r="A445" s="90">
        <v>1</v>
      </c>
      <c r="B445" s="96">
        <f>B444+C445</f>
        <v>171.2</v>
      </c>
      <c r="C445" s="97">
        <f>D445/20</f>
        <v>0.2</v>
      </c>
      <c r="D445" s="322">
        <v>4</v>
      </c>
      <c r="E445" s="320">
        <f>E444+F445</f>
        <v>267.4</v>
      </c>
      <c r="F445" s="321">
        <f>G445/50</f>
        <v>0.4</v>
      </c>
      <c r="G445" s="322">
        <v>20</v>
      </c>
      <c r="H445" s="97">
        <f>H444+I445</f>
        <v>471.6</v>
      </c>
      <c r="I445" s="97">
        <f>J445/40</f>
        <v>0.6</v>
      </c>
      <c r="J445" s="374">
        <v>24</v>
      </c>
      <c r="K445" s="63"/>
    </row>
    <row r="446" spans="1:11" ht="12.75">
      <c r="A446" s="87">
        <v>2</v>
      </c>
      <c r="B446" s="96">
        <f aca="true" t="shared" si="54" ref="B446:B468">B445+C446</f>
        <v>171.39999999999998</v>
      </c>
      <c r="C446" s="97">
        <f aca="true" t="shared" si="55" ref="C446:C468">D446/20</f>
        <v>0.2</v>
      </c>
      <c r="D446" s="239">
        <v>4</v>
      </c>
      <c r="E446" s="320">
        <f aca="true" t="shared" si="56" ref="E446:E467">E445+F446</f>
        <v>267.59999999999997</v>
      </c>
      <c r="F446" s="321">
        <f aca="true" t="shared" si="57" ref="F446:F468">G446/50</f>
        <v>0.2</v>
      </c>
      <c r="G446" s="239">
        <v>10</v>
      </c>
      <c r="H446" s="97">
        <f aca="true" t="shared" si="58" ref="H446:H468">H445+I446</f>
        <v>472</v>
      </c>
      <c r="I446" s="97">
        <f aca="true" t="shared" si="59" ref="I446:I468">J446/40</f>
        <v>0.4</v>
      </c>
      <c r="J446" s="323">
        <v>16</v>
      </c>
      <c r="K446" s="63"/>
    </row>
    <row r="447" spans="1:11" ht="12.75">
      <c r="A447" s="90">
        <v>3</v>
      </c>
      <c r="B447" s="96">
        <f t="shared" si="54"/>
        <v>171.59999999999997</v>
      </c>
      <c r="C447" s="97">
        <f t="shared" si="55"/>
        <v>0.2</v>
      </c>
      <c r="D447" s="239">
        <v>4</v>
      </c>
      <c r="E447" s="320">
        <f t="shared" si="56"/>
        <v>267.99999999999994</v>
      </c>
      <c r="F447" s="321">
        <f t="shared" si="57"/>
        <v>0.4</v>
      </c>
      <c r="G447" s="239">
        <v>20</v>
      </c>
      <c r="H447" s="97">
        <f t="shared" si="58"/>
        <v>472.4</v>
      </c>
      <c r="I447" s="97">
        <f t="shared" si="59"/>
        <v>0.4</v>
      </c>
      <c r="J447" s="323">
        <v>16</v>
      </c>
      <c r="K447" s="63"/>
    </row>
    <row r="448" spans="1:11" ht="12.75">
      <c r="A448" s="87">
        <v>4</v>
      </c>
      <c r="B448" s="96">
        <f t="shared" si="54"/>
        <v>171.79999999999995</v>
      </c>
      <c r="C448" s="97">
        <f t="shared" si="55"/>
        <v>0.2</v>
      </c>
      <c r="D448" s="239">
        <v>4</v>
      </c>
      <c r="E448" s="320">
        <f t="shared" si="56"/>
        <v>268.19999999999993</v>
      </c>
      <c r="F448" s="321">
        <f t="shared" si="57"/>
        <v>0.2</v>
      </c>
      <c r="G448" s="239">
        <v>10</v>
      </c>
      <c r="H448" s="97">
        <f t="shared" si="58"/>
        <v>473</v>
      </c>
      <c r="I448" s="97">
        <f t="shared" si="59"/>
        <v>0.6</v>
      </c>
      <c r="J448" s="323">
        <v>24</v>
      </c>
      <c r="K448" s="63"/>
    </row>
    <row r="449" spans="1:11" ht="12.75">
      <c r="A449" s="90">
        <v>5</v>
      </c>
      <c r="B449" s="96">
        <f t="shared" si="54"/>
        <v>171.99999999999994</v>
      </c>
      <c r="C449" s="97">
        <f t="shared" si="55"/>
        <v>0.2</v>
      </c>
      <c r="D449" s="239">
        <v>4</v>
      </c>
      <c r="E449" s="320">
        <f t="shared" si="56"/>
        <v>268.5999999999999</v>
      </c>
      <c r="F449" s="321">
        <f t="shared" si="57"/>
        <v>0.4</v>
      </c>
      <c r="G449" s="239">
        <v>20</v>
      </c>
      <c r="H449" s="97">
        <f t="shared" si="58"/>
        <v>473.4</v>
      </c>
      <c r="I449" s="97">
        <f t="shared" si="59"/>
        <v>0.4</v>
      </c>
      <c r="J449" s="323">
        <v>16</v>
      </c>
      <c r="K449" s="63"/>
    </row>
    <row r="450" spans="1:11" ht="12.75">
      <c r="A450" s="87">
        <v>6</v>
      </c>
      <c r="B450" s="96">
        <f t="shared" si="54"/>
        <v>172.39999999999995</v>
      </c>
      <c r="C450" s="97">
        <f t="shared" si="55"/>
        <v>0.4</v>
      </c>
      <c r="D450" s="239">
        <v>8</v>
      </c>
      <c r="E450" s="320">
        <f t="shared" si="56"/>
        <v>268.7999999999999</v>
      </c>
      <c r="F450" s="321">
        <f t="shared" si="57"/>
        <v>0.2</v>
      </c>
      <c r="G450" s="239">
        <v>10</v>
      </c>
      <c r="H450" s="97">
        <f t="shared" si="58"/>
        <v>473.79999999999995</v>
      </c>
      <c r="I450" s="97">
        <f t="shared" si="59"/>
        <v>0.4</v>
      </c>
      <c r="J450" s="323">
        <v>16</v>
      </c>
      <c r="K450" s="63"/>
    </row>
    <row r="451" spans="1:11" ht="12.75">
      <c r="A451" s="90">
        <v>7</v>
      </c>
      <c r="B451" s="96">
        <f t="shared" si="54"/>
        <v>172.89999999999995</v>
      </c>
      <c r="C451" s="97">
        <f t="shared" si="55"/>
        <v>0.5</v>
      </c>
      <c r="D451" s="239">
        <v>10</v>
      </c>
      <c r="E451" s="320">
        <f t="shared" si="56"/>
        <v>269.1999999999999</v>
      </c>
      <c r="F451" s="321">
        <f t="shared" si="57"/>
        <v>0.4</v>
      </c>
      <c r="G451" s="239">
        <v>20</v>
      </c>
      <c r="H451" s="97">
        <f t="shared" si="58"/>
        <v>474.4</v>
      </c>
      <c r="I451" s="97">
        <f t="shared" si="59"/>
        <v>0.6</v>
      </c>
      <c r="J451" s="323">
        <v>24</v>
      </c>
      <c r="K451" s="63"/>
    </row>
    <row r="452" spans="1:11" ht="12.75">
      <c r="A452" s="87">
        <v>8</v>
      </c>
      <c r="B452" s="96">
        <f t="shared" si="54"/>
        <v>173.39999999999995</v>
      </c>
      <c r="C452" s="97">
        <f t="shared" si="55"/>
        <v>0.5</v>
      </c>
      <c r="D452" s="239">
        <v>10</v>
      </c>
      <c r="E452" s="320">
        <f t="shared" si="56"/>
        <v>269.59999999999985</v>
      </c>
      <c r="F452" s="321">
        <f t="shared" si="57"/>
        <v>0.4</v>
      </c>
      <c r="G452" s="239">
        <v>20</v>
      </c>
      <c r="H452" s="97">
        <f t="shared" si="58"/>
        <v>475</v>
      </c>
      <c r="I452" s="97">
        <f t="shared" si="59"/>
        <v>0.6</v>
      </c>
      <c r="J452" s="323">
        <v>24</v>
      </c>
      <c r="K452" s="63"/>
    </row>
    <row r="453" spans="1:11" ht="12.75">
      <c r="A453" s="90">
        <v>9</v>
      </c>
      <c r="B453" s="96">
        <f t="shared" si="54"/>
        <v>173.89999999999995</v>
      </c>
      <c r="C453" s="97">
        <f t="shared" si="55"/>
        <v>0.5</v>
      </c>
      <c r="D453" s="239">
        <v>10</v>
      </c>
      <c r="E453" s="320">
        <f t="shared" si="56"/>
        <v>269.99999999999983</v>
      </c>
      <c r="F453" s="321">
        <f t="shared" si="57"/>
        <v>0.4</v>
      </c>
      <c r="G453" s="239">
        <v>20</v>
      </c>
      <c r="H453" s="97">
        <f t="shared" si="58"/>
        <v>475.4</v>
      </c>
      <c r="I453" s="97">
        <f t="shared" si="59"/>
        <v>0.4</v>
      </c>
      <c r="J453" s="323">
        <v>16</v>
      </c>
      <c r="K453" s="63"/>
    </row>
    <row r="454" spans="1:11" ht="12.75">
      <c r="A454" s="87">
        <v>10</v>
      </c>
      <c r="B454" s="96">
        <f t="shared" si="54"/>
        <v>174.39999999999995</v>
      </c>
      <c r="C454" s="97">
        <f t="shared" si="55"/>
        <v>0.5</v>
      </c>
      <c r="D454" s="239">
        <v>10</v>
      </c>
      <c r="E454" s="320">
        <f t="shared" si="56"/>
        <v>270.3999999999998</v>
      </c>
      <c r="F454" s="321">
        <f t="shared" si="57"/>
        <v>0.4</v>
      </c>
      <c r="G454" s="239">
        <v>20</v>
      </c>
      <c r="H454" s="97">
        <f t="shared" si="58"/>
        <v>476</v>
      </c>
      <c r="I454" s="97">
        <f t="shared" si="59"/>
        <v>0.6</v>
      </c>
      <c r="J454" s="323">
        <v>24</v>
      </c>
      <c r="K454" s="63"/>
    </row>
    <row r="455" spans="1:11" ht="12.75">
      <c r="A455" s="90">
        <v>11</v>
      </c>
      <c r="B455" s="96">
        <f t="shared" si="54"/>
        <v>174.89999999999995</v>
      </c>
      <c r="C455" s="97">
        <f t="shared" si="55"/>
        <v>0.5</v>
      </c>
      <c r="D455" s="239">
        <v>10</v>
      </c>
      <c r="E455" s="320">
        <f t="shared" si="56"/>
        <v>271.1999999999998</v>
      </c>
      <c r="F455" s="321">
        <f t="shared" si="57"/>
        <v>0.8</v>
      </c>
      <c r="G455" s="239">
        <v>40</v>
      </c>
      <c r="H455" s="97">
        <f t="shared" si="58"/>
        <v>476.4</v>
      </c>
      <c r="I455" s="97">
        <f t="shared" si="59"/>
        <v>0.4</v>
      </c>
      <c r="J455" s="323">
        <v>16</v>
      </c>
      <c r="K455" s="63"/>
    </row>
    <row r="456" spans="1:11" ht="12.75">
      <c r="A456" s="87">
        <v>12</v>
      </c>
      <c r="B456" s="96">
        <f t="shared" si="54"/>
        <v>175.39999999999995</v>
      </c>
      <c r="C456" s="97">
        <f t="shared" si="55"/>
        <v>0.5</v>
      </c>
      <c r="D456" s="239">
        <v>10</v>
      </c>
      <c r="E456" s="320">
        <f t="shared" si="56"/>
        <v>271.99999999999983</v>
      </c>
      <c r="F456" s="321">
        <f t="shared" si="57"/>
        <v>0.8</v>
      </c>
      <c r="G456" s="239">
        <v>40</v>
      </c>
      <c r="H456" s="97">
        <f t="shared" si="58"/>
        <v>476.79999999999995</v>
      </c>
      <c r="I456" s="97">
        <f t="shared" si="59"/>
        <v>0.4</v>
      </c>
      <c r="J456" s="323">
        <v>16</v>
      </c>
      <c r="K456" s="63"/>
    </row>
    <row r="457" spans="1:11" ht="12.75">
      <c r="A457" s="90">
        <v>13</v>
      </c>
      <c r="B457" s="96">
        <f t="shared" si="54"/>
        <v>175.89999999999995</v>
      </c>
      <c r="C457" s="97">
        <f t="shared" si="55"/>
        <v>0.5</v>
      </c>
      <c r="D457" s="239">
        <v>10</v>
      </c>
      <c r="E457" s="320">
        <f t="shared" si="56"/>
        <v>272.79999999999984</v>
      </c>
      <c r="F457" s="321">
        <f t="shared" si="57"/>
        <v>0.8</v>
      </c>
      <c r="G457" s="239">
        <v>40</v>
      </c>
      <c r="H457" s="97">
        <f t="shared" si="58"/>
        <v>477.29999999999995</v>
      </c>
      <c r="I457" s="97">
        <f t="shared" si="59"/>
        <v>0.5</v>
      </c>
      <c r="J457" s="323">
        <v>20</v>
      </c>
      <c r="K457" s="63"/>
    </row>
    <row r="458" spans="1:11" ht="12.75">
      <c r="A458" s="87">
        <v>14</v>
      </c>
      <c r="B458" s="96">
        <f t="shared" si="54"/>
        <v>176.39999999999995</v>
      </c>
      <c r="C458" s="97">
        <f t="shared" si="55"/>
        <v>0.5</v>
      </c>
      <c r="D458" s="239">
        <v>10</v>
      </c>
      <c r="E458" s="320">
        <f t="shared" si="56"/>
        <v>273.59999999999985</v>
      </c>
      <c r="F458" s="321">
        <f t="shared" si="57"/>
        <v>0.8</v>
      </c>
      <c r="G458" s="239">
        <v>40</v>
      </c>
      <c r="H458" s="97">
        <f t="shared" si="58"/>
        <v>477.69999999999993</v>
      </c>
      <c r="I458" s="97">
        <f t="shared" si="59"/>
        <v>0.4</v>
      </c>
      <c r="J458" s="323">
        <v>16</v>
      </c>
      <c r="K458" s="63"/>
    </row>
    <row r="459" spans="1:11" ht="12.75">
      <c r="A459" s="90">
        <v>15</v>
      </c>
      <c r="B459" s="96">
        <f t="shared" si="54"/>
        <v>176.89999999999995</v>
      </c>
      <c r="C459" s="97">
        <f t="shared" si="55"/>
        <v>0.5</v>
      </c>
      <c r="D459" s="239">
        <v>10</v>
      </c>
      <c r="E459" s="320">
        <f t="shared" si="56"/>
        <v>274.39999999999986</v>
      </c>
      <c r="F459" s="321">
        <f t="shared" si="57"/>
        <v>0.8</v>
      </c>
      <c r="G459" s="239">
        <v>40</v>
      </c>
      <c r="H459" s="97">
        <f t="shared" si="58"/>
        <v>478.0999999999999</v>
      </c>
      <c r="I459" s="97">
        <f t="shared" si="59"/>
        <v>0.4</v>
      </c>
      <c r="J459" s="323">
        <v>16</v>
      </c>
      <c r="K459" s="63"/>
    </row>
    <row r="460" spans="1:11" ht="12.75">
      <c r="A460" s="87">
        <v>16</v>
      </c>
      <c r="B460" s="96">
        <f t="shared" si="54"/>
        <v>177.29999999999995</v>
      </c>
      <c r="C460" s="97">
        <f t="shared" si="55"/>
        <v>0.4</v>
      </c>
      <c r="D460" s="324">
        <v>8</v>
      </c>
      <c r="E460" s="320">
        <f t="shared" si="56"/>
        <v>275.1999999999999</v>
      </c>
      <c r="F460" s="321">
        <f t="shared" si="57"/>
        <v>0.8</v>
      </c>
      <c r="G460" s="324">
        <v>40</v>
      </c>
      <c r="H460" s="97">
        <f t="shared" si="58"/>
        <v>478.4999999999999</v>
      </c>
      <c r="I460" s="97">
        <f t="shared" si="59"/>
        <v>0.4</v>
      </c>
      <c r="J460" s="323">
        <v>16</v>
      </c>
      <c r="K460" s="63"/>
    </row>
    <row r="461" spans="1:11" ht="12.75">
      <c r="A461" s="90">
        <v>17</v>
      </c>
      <c r="B461" s="96">
        <f t="shared" si="54"/>
        <v>177.69999999999996</v>
      </c>
      <c r="C461" s="97">
        <f t="shared" si="55"/>
        <v>0.4</v>
      </c>
      <c r="D461" s="239">
        <v>8</v>
      </c>
      <c r="E461" s="320">
        <f t="shared" si="56"/>
        <v>275.59999999999985</v>
      </c>
      <c r="F461" s="321">
        <f t="shared" si="57"/>
        <v>0.4</v>
      </c>
      <c r="G461" s="239">
        <v>20</v>
      </c>
      <c r="H461" s="97">
        <f t="shared" si="58"/>
        <v>478.89999999999986</v>
      </c>
      <c r="I461" s="97">
        <f t="shared" si="59"/>
        <v>0.4</v>
      </c>
      <c r="J461" s="323">
        <v>16</v>
      </c>
      <c r="K461" s="63"/>
    </row>
    <row r="462" spans="1:11" ht="12.75">
      <c r="A462" s="87">
        <v>18</v>
      </c>
      <c r="B462" s="96">
        <f t="shared" si="54"/>
        <v>178.09999999999997</v>
      </c>
      <c r="C462" s="97">
        <f t="shared" si="55"/>
        <v>0.4</v>
      </c>
      <c r="D462" s="239">
        <v>8</v>
      </c>
      <c r="E462" s="320">
        <f t="shared" si="56"/>
        <v>275.99999999999983</v>
      </c>
      <c r="F462" s="321">
        <f t="shared" si="57"/>
        <v>0.4</v>
      </c>
      <c r="G462" s="239">
        <v>20</v>
      </c>
      <c r="H462" s="97">
        <f t="shared" si="58"/>
        <v>479.4999999999999</v>
      </c>
      <c r="I462" s="97">
        <f t="shared" si="59"/>
        <v>0.6</v>
      </c>
      <c r="J462" s="325">
        <v>24</v>
      </c>
      <c r="K462" s="63"/>
    </row>
    <row r="463" spans="1:11" ht="12.75">
      <c r="A463" s="90">
        <v>19</v>
      </c>
      <c r="B463" s="96">
        <f t="shared" si="54"/>
        <v>178.49999999999997</v>
      </c>
      <c r="C463" s="97">
        <f t="shared" si="55"/>
        <v>0.4</v>
      </c>
      <c r="D463" s="239">
        <v>8</v>
      </c>
      <c r="E463" s="320">
        <f>E462+F463</f>
        <v>276.3999999999998</v>
      </c>
      <c r="F463" s="321">
        <f t="shared" si="57"/>
        <v>0.4</v>
      </c>
      <c r="G463" s="239">
        <v>20</v>
      </c>
      <c r="H463" s="97">
        <f t="shared" si="58"/>
        <v>480.0999999999999</v>
      </c>
      <c r="I463" s="97">
        <f t="shared" si="59"/>
        <v>0.6</v>
      </c>
      <c r="J463" s="325">
        <v>24</v>
      </c>
      <c r="K463" s="63"/>
    </row>
    <row r="464" spans="1:11" ht="12.75">
      <c r="A464" s="87">
        <v>20</v>
      </c>
      <c r="B464" s="96">
        <f t="shared" si="54"/>
        <v>178.69999999999996</v>
      </c>
      <c r="C464" s="97">
        <f t="shared" si="55"/>
        <v>0.2</v>
      </c>
      <c r="D464" s="239">
        <v>4</v>
      </c>
      <c r="E464" s="320">
        <f t="shared" si="56"/>
        <v>276.7999999999998</v>
      </c>
      <c r="F464" s="321">
        <f t="shared" si="57"/>
        <v>0.4</v>
      </c>
      <c r="G464" s="239">
        <v>20</v>
      </c>
      <c r="H464" s="97">
        <f t="shared" si="58"/>
        <v>480.4999999999999</v>
      </c>
      <c r="I464" s="97">
        <f t="shared" si="59"/>
        <v>0.4</v>
      </c>
      <c r="J464" s="323">
        <v>16</v>
      </c>
      <c r="K464" s="63"/>
    </row>
    <row r="465" spans="1:11" ht="12.75">
      <c r="A465" s="90">
        <v>21</v>
      </c>
      <c r="B465" s="96">
        <f t="shared" si="54"/>
        <v>178.89999999999995</v>
      </c>
      <c r="C465" s="97">
        <f t="shared" si="55"/>
        <v>0.2</v>
      </c>
      <c r="D465" s="239">
        <v>4</v>
      </c>
      <c r="E465" s="320">
        <f t="shared" si="56"/>
        <v>277.19999999999976</v>
      </c>
      <c r="F465" s="321">
        <f t="shared" si="57"/>
        <v>0.4</v>
      </c>
      <c r="G465" s="239">
        <v>20</v>
      </c>
      <c r="H465" s="97">
        <f t="shared" si="58"/>
        <v>480.89999999999986</v>
      </c>
      <c r="I465" s="97">
        <f t="shared" si="59"/>
        <v>0.4</v>
      </c>
      <c r="J465" s="323">
        <v>16</v>
      </c>
      <c r="K465" s="63"/>
    </row>
    <row r="466" spans="1:11" ht="12.75">
      <c r="A466" s="87">
        <v>22</v>
      </c>
      <c r="B466" s="96">
        <f t="shared" si="54"/>
        <v>179.09999999999994</v>
      </c>
      <c r="C466" s="97">
        <f t="shared" si="55"/>
        <v>0.2</v>
      </c>
      <c r="D466" s="239">
        <v>4</v>
      </c>
      <c r="E466" s="320">
        <f t="shared" si="56"/>
        <v>277.59999999999974</v>
      </c>
      <c r="F466" s="321">
        <f t="shared" si="57"/>
        <v>0.4</v>
      </c>
      <c r="G466" s="239">
        <v>20</v>
      </c>
      <c r="H466" s="97">
        <f t="shared" si="58"/>
        <v>481.29999999999984</v>
      </c>
      <c r="I466" s="97">
        <f t="shared" si="59"/>
        <v>0.4</v>
      </c>
      <c r="J466" s="323">
        <v>16</v>
      </c>
      <c r="K466" s="63"/>
    </row>
    <row r="467" spans="1:11" ht="12.75">
      <c r="A467" s="90">
        <v>23</v>
      </c>
      <c r="B467" s="96">
        <f t="shared" si="54"/>
        <v>179.29999999999993</v>
      </c>
      <c r="C467" s="97">
        <f t="shared" si="55"/>
        <v>0.2</v>
      </c>
      <c r="D467" s="239">
        <v>4</v>
      </c>
      <c r="E467" s="320">
        <f t="shared" si="56"/>
        <v>277.9999999999997</v>
      </c>
      <c r="F467" s="321">
        <f t="shared" si="57"/>
        <v>0.4</v>
      </c>
      <c r="G467" s="239">
        <v>20</v>
      </c>
      <c r="H467" s="97">
        <f t="shared" si="58"/>
        <v>481.6999999999998</v>
      </c>
      <c r="I467" s="97">
        <f t="shared" si="59"/>
        <v>0.4</v>
      </c>
      <c r="J467" s="325">
        <v>16</v>
      </c>
      <c r="K467" s="63"/>
    </row>
    <row r="468" spans="1:11" ht="12.75">
      <c r="A468" s="87">
        <v>24</v>
      </c>
      <c r="B468" s="96">
        <f t="shared" si="54"/>
        <v>179.49999999999991</v>
      </c>
      <c r="C468" s="97">
        <f t="shared" si="55"/>
        <v>0.2</v>
      </c>
      <c r="D468" s="239">
        <v>4</v>
      </c>
      <c r="E468" s="320">
        <f>E467+F468</f>
        <v>278.1999999999997</v>
      </c>
      <c r="F468" s="321">
        <f t="shared" si="57"/>
        <v>0.2</v>
      </c>
      <c r="G468" s="239">
        <v>10</v>
      </c>
      <c r="H468" s="97">
        <f t="shared" si="58"/>
        <v>482.0999999999998</v>
      </c>
      <c r="I468" s="97">
        <f t="shared" si="59"/>
        <v>0.4</v>
      </c>
      <c r="J468" s="323">
        <v>16</v>
      </c>
      <c r="K468" s="63"/>
    </row>
    <row r="469" spans="1:11" ht="13.5" thickBot="1">
      <c r="A469" s="92" t="s">
        <v>7</v>
      </c>
      <c r="B469" s="93"/>
      <c r="C469" s="93"/>
      <c r="D469" s="375">
        <f>SUM(D445:D468)</f>
        <v>170</v>
      </c>
      <c r="E469" s="93"/>
      <c r="F469" s="93"/>
      <c r="G469" s="327">
        <f>SUM(G445:G468)</f>
        <v>560</v>
      </c>
      <c r="H469" s="93"/>
      <c r="I469" s="93"/>
      <c r="J469" s="376">
        <f>SUM(J445:J468)</f>
        <v>444</v>
      </c>
      <c r="K469" s="63"/>
    </row>
    <row r="470" spans="1:11" ht="12.75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</row>
    <row r="471" spans="1:11" ht="12.75">
      <c r="A471" s="63"/>
      <c r="B471" s="64" t="s">
        <v>65</v>
      </c>
      <c r="C471" s="63"/>
      <c r="D471" s="63"/>
      <c r="E471" s="63"/>
      <c r="F471" s="63"/>
      <c r="G471" s="63"/>
      <c r="H471" s="63"/>
      <c r="I471" s="63"/>
      <c r="J471" s="63"/>
      <c r="K471" s="63"/>
    </row>
    <row r="472" spans="1:11" ht="12.75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</row>
    <row r="473" spans="1:11" ht="12.75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</row>
    <row r="474" spans="1:11" ht="15.75">
      <c r="A474" s="63"/>
      <c r="B474" s="177" t="s">
        <v>110</v>
      </c>
      <c r="C474" s="177"/>
      <c r="D474" s="177"/>
      <c r="E474" s="177"/>
      <c r="F474" s="177"/>
      <c r="G474" s="177"/>
      <c r="H474" s="177"/>
      <c r="I474" s="63"/>
      <c r="J474" s="63"/>
      <c r="K474" s="63"/>
    </row>
    <row r="475" spans="1:11" ht="12.75">
      <c r="A475" s="63"/>
      <c r="B475" s="178" t="s">
        <v>22</v>
      </c>
      <c r="C475" s="178"/>
      <c r="D475" s="178"/>
      <c r="E475" s="178"/>
      <c r="F475" s="178"/>
      <c r="G475" s="178"/>
      <c r="H475" s="178"/>
      <c r="I475" s="63"/>
      <c r="J475" s="63"/>
      <c r="K475" s="63"/>
    </row>
    <row r="476" spans="1:11" ht="15">
      <c r="A476" s="63"/>
      <c r="B476" s="179" t="s">
        <v>131</v>
      </c>
      <c r="C476" s="179"/>
      <c r="D476" s="179"/>
      <c r="E476" s="179"/>
      <c r="F476" s="179"/>
      <c r="G476" s="179"/>
      <c r="H476" s="179"/>
      <c r="I476" s="63"/>
      <c r="J476" s="63"/>
      <c r="K476" s="63"/>
    </row>
    <row r="477" spans="1:11" ht="15">
      <c r="A477" s="63"/>
      <c r="B477" s="75" t="s">
        <v>93</v>
      </c>
      <c r="C477" s="81"/>
      <c r="D477" s="81"/>
      <c r="E477" s="77"/>
      <c r="F477" s="82"/>
      <c r="G477" s="83"/>
      <c r="H477" s="84"/>
      <c r="I477" s="63"/>
      <c r="J477" s="63"/>
      <c r="K477" s="63"/>
    </row>
    <row r="478" spans="1:11" ht="12.75">
      <c r="A478" s="63"/>
      <c r="B478" s="72"/>
      <c r="C478" s="72" t="s">
        <v>23</v>
      </c>
      <c r="D478" s="71"/>
      <c r="E478" s="73"/>
      <c r="F478" s="85"/>
      <c r="G478" s="71"/>
      <c r="H478" s="71"/>
      <c r="I478" s="63"/>
      <c r="J478" s="63"/>
      <c r="K478" s="63"/>
    </row>
    <row r="479" spans="1:11" ht="13.5" thickBot="1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</row>
    <row r="480" spans="1:11" ht="12.75" customHeight="1">
      <c r="A480" s="377" t="s">
        <v>59</v>
      </c>
      <c r="B480" s="378" t="s">
        <v>88</v>
      </c>
      <c r="C480" s="314"/>
      <c r="D480" s="314"/>
      <c r="E480" s="314"/>
      <c r="F480" s="314"/>
      <c r="G480" s="314"/>
      <c r="H480" s="314"/>
      <c r="I480" s="314"/>
      <c r="J480" s="315"/>
      <c r="K480" s="63"/>
    </row>
    <row r="481" spans="1:11" ht="12.75">
      <c r="A481" s="379"/>
      <c r="B481" s="362" t="s">
        <v>134</v>
      </c>
      <c r="C481" s="189"/>
      <c r="D481" s="189"/>
      <c r="E481" s="189" t="s">
        <v>135</v>
      </c>
      <c r="F481" s="189"/>
      <c r="G481" s="189"/>
      <c r="H481" s="189" t="s">
        <v>136</v>
      </c>
      <c r="I481" s="189"/>
      <c r="J481" s="190"/>
      <c r="K481" s="63"/>
    </row>
    <row r="482" spans="1:11" ht="12.75">
      <c r="A482" s="379"/>
      <c r="B482" s="282" t="s">
        <v>96</v>
      </c>
      <c r="C482" s="188"/>
      <c r="D482" s="188"/>
      <c r="E482" s="189" t="s">
        <v>96</v>
      </c>
      <c r="F482" s="189"/>
      <c r="G482" s="189"/>
      <c r="H482" s="189" t="s">
        <v>137</v>
      </c>
      <c r="I482" s="189"/>
      <c r="J482" s="190"/>
      <c r="K482" s="63"/>
    </row>
    <row r="483" spans="1:11" ht="34.5" thickBot="1">
      <c r="A483" s="380"/>
      <c r="B483" s="88" t="s">
        <v>13</v>
      </c>
      <c r="C483" s="79" t="s">
        <v>14</v>
      </c>
      <c r="D483" s="79" t="s">
        <v>15</v>
      </c>
      <c r="E483" s="79" t="s">
        <v>13</v>
      </c>
      <c r="F483" s="79" t="s">
        <v>14</v>
      </c>
      <c r="G483" s="79" t="s">
        <v>15</v>
      </c>
      <c r="H483" s="79" t="s">
        <v>13</v>
      </c>
      <c r="I483" s="79" t="s">
        <v>14</v>
      </c>
      <c r="J483" s="264" t="s">
        <v>15</v>
      </c>
      <c r="K483" s="63"/>
    </row>
    <row r="484" spans="1:11" ht="12.75">
      <c r="A484" s="381">
        <v>0</v>
      </c>
      <c r="B484" s="382">
        <v>44.767</v>
      </c>
      <c r="C484" s="96"/>
      <c r="D484" s="354"/>
      <c r="E484" s="320">
        <v>94.001</v>
      </c>
      <c r="F484" s="96"/>
      <c r="G484" s="355"/>
      <c r="H484" s="96">
        <v>3380</v>
      </c>
      <c r="I484" s="96"/>
      <c r="J484" s="356"/>
      <c r="K484" s="63"/>
    </row>
    <row r="485" spans="1:11" ht="12.75">
      <c r="A485" s="383">
        <v>1</v>
      </c>
      <c r="B485" s="382">
        <f>B484+C485</f>
        <v>44.771</v>
      </c>
      <c r="C485" s="321">
        <f>D485/2000</f>
        <v>0.004</v>
      </c>
      <c r="D485" s="322">
        <v>8</v>
      </c>
      <c r="E485" s="320">
        <v>94.001</v>
      </c>
      <c r="F485" s="384">
        <f>G485/2000</f>
        <v>0.005</v>
      </c>
      <c r="G485" s="91">
        <v>10</v>
      </c>
      <c r="H485" s="96">
        <f>H484+I485</f>
        <v>3380.4</v>
      </c>
      <c r="I485" s="384">
        <f>J485/60</f>
        <v>0.4</v>
      </c>
      <c r="J485" s="357">
        <v>24</v>
      </c>
      <c r="K485" s="63"/>
    </row>
    <row r="486" spans="1:11" ht="12.75">
      <c r="A486" s="385">
        <v>2</v>
      </c>
      <c r="B486" s="382">
        <f aca="true" t="shared" si="60" ref="B486:B508">B485+C486</f>
        <v>44.775</v>
      </c>
      <c r="C486" s="321">
        <f aca="true" t="shared" si="61" ref="C486:C508">D486/2000</f>
        <v>0.004</v>
      </c>
      <c r="D486" s="239">
        <v>8</v>
      </c>
      <c r="E486" s="320">
        <v>94.001</v>
      </c>
      <c r="F486" s="384">
        <f aca="true" t="shared" si="62" ref="F486:F508">G486/2000</f>
        <v>0.004</v>
      </c>
      <c r="G486" s="91">
        <v>8</v>
      </c>
      <c r="H486" s="96">
        <f aca="true" t="shared" si="63" ref="H486:H508">H485+I486</f>
        <v>3380.8</v>
      </c>
      <c r="I486" s="384">
        <f aca="true" t="shared" si="64" ref="I486:I508">J486/60</f>
        <v>0.4</v>
      </c>
      <c r="J486" s="357">
        <v>24</v>
      </c>
      <c r="K486" s="63"/>
    </row>
    <row r="487" spans="1:11" ht="12.75">
      <c r="A487" s="383">
        <v>3</v>
      </c>
      <c r="B487" s="382">
        <f t="shared" si="60"/>
        <v>44.778999999999996</v>
      </c>
      <c r="C487" s="321">
        <f t="shared" si="61"/>
        <v>0.004</v>
      </c>
      <c r="D487" s="239">
        <v>8</v>
      </c>
      <c r="E487" s="320">
        <v>94.001</v>
      </c>
      <c r="F487" s="384">
        <f t="shared" si="62"/>
        <v>0.004</v>
      </c>
      <c r="G487" s="91">
        <v>8</v>
      </c>
      <c r="H487" s="96">
        <f t="shared" si="63"/>
        <v>3381.2000000000003</v>
      </c>
      <c r="I487" s="384">
        <f t="shared" si="64"/>
        <v>0.4</v>
      </c>
      <c r="J487" s="357">
        <v>24</v>
      </c>
      <c r="K487" s="63"/>
    </row>
    <row r="488" spans="1:11" ht="12.75">
      <c r="A488" s="385">
        <v>4</v>
      </c>
      <c r="B488" s="382">
        <f t="shared" si="60"/>
        <v>44.782999999999994</v>
      </c>
      <c r="C488" s="321">
        <f t="shared" si="61"/>
        <v>0.004</v>
      </c>
      <c r="D488" s="239">
        <v>8</v>
      </c>
      <c r="E488" s="320">
        <v>94.001</v>
      </c>
      <c r="F488" s="384">
        <f t="shared" si="62"/>
        <v>0.005</v>
      </c>
      <c r="G488" s="91">
        <v>10</v>
      </c>
      <c r="H488" s="96">
        <f t="shared" si="63"/>
        <v>3381.6000000000004</v>
      </c>
      <c r="I488" s="384">
        <f t="shared" si="64"/>
        <v>0.4</v>
      </c>
      <c r="J488" s="357">
        <v>24</v>
      </c>
      <c r="K488" s="63"/>
    </row>
    <row r="489" spans="1:11" ht="12.75">
      <c r="A489" s="383">
        <v>5</v>
      </c>
      <c r="B489" s="382">
        <f t="shared" si="60"/>
        <v>44.78699999999999</v>
      </c>
      <c r="C489" s="321">
        <f t="shared" si="61"/>
        <v>0.004</v>
      </c>
      <c r="D489" s="239">
        <v>8</v>
      </c>
      <c r="E489" s="320">
        <v>94.001</v>
      </c>
      <c r="F489" s="384">
        <f t="shared" si="62"/>
        <v>0.004</v>
      </c>
      <c r="G489" s="91">
        <v>8</v>
      </c>
      <c r="H489" s="96">
        <f t="shared" si="63"/>
        <v>3382.0000000000005</v>
      </c>
      <c r="I489" s="384">
        <f t="shared" si="64"/>
        <v>0.4</v>
      </c>
      <c r="J489" s="357">
        <v>24</v>
      </c>
      <c r="K489" s="63"/>
    </row>
    <row r="490" spans="1:11" ht="12.75">
      <c r="A490" s="385">
        <v>6</v>
      </c>
      <c r="B490" s="382">
        <f t="shared" si="60"/>
        <v>44.79099999999999</v>
      </c>
      <c r="C490" s="321">
        <f t="shared" si="61"/>
        <v>0.004</v>
      </c>
      <c r="D490" s="239">
        <v>8</v>
      </c>
      <c r="E490" s="320">
        <v>94.001</v>
      </c>
      <c r="F490" s="384">
        <f t="shared" si="62"/>
        <v>0.004</v>
      </c>
      <c r="G490" s="91">
        <v>8</v>
      </c>
      <c r="H490" s="96">
        <f t="shared" si="63"/>
        <v>3382.5000000000005</v>
      </c>
      <c r="I490" s="384">
        <f t="shared" si="64"/>
        <v>0.5</v>
      </c>
      <c r="J490" s="357">
        <v>30</v>
      </c>
      <c r="K490" s="63"/>
    </row>
    <row r="491" spans="1:11" ht="12.75">
      <c r="A491" s="383">
        <v>7</v>
      </c>
      <c r="B491" s="382">
        <f t="shared" si="60"/>
        <v>44.79499999999999</v>
      </c>
      <c r="C491" s="321">
        <f t="shared" si="61"/>
        <v>0.004</v>
      </c>
      <c r="D491" s="239">
        <v>8</v>
      </c>
      <c r="E491" s="320">
        <v>94.001</v>
      </c>
      <c r="F491" s="384">
        <f t="shared" si="62"/>
        <v>0.004</v>
      </c>
      <c r="G491" s="91">
        <v>8</v>
      </c>
      <c r="H491" s="96">
        <f t="shared" si="63"/>
        <v>3383.0000000000005</v>
      </c>
      <c r="I491" s="384">
        <f t="shared" si="64"/>
        <v>0.5</v>
      </c>
      <c r="J491" s="357">
        <v>30</v>
      </c>
      <c r="K491" s="63"/>
    </row>
    <row r="492" spans="1:11" ht="12.75">
      <c r="A492" s="385">
        <v>8</v>
      </c>
      <c r="B492" s="382">
        <f t="shared" si="60"/>
        <v>44.798999999999985</v>
      </c>
      <c r="C492" s="321">
        <f t="shared" si="61"/>
        <v>0.004</v>
      </c>
      <c r="D492" s="239">
        <v>8</v>
      </c>
      <c r="E492" s="320">
        <v>94.001</v>
      </c>
      <c r="F492" s="384">
        <f t="shared" si="62"/>
        <v>0.003</v>
      </c>
      <c r="G492" s="91">
        <v>6</v>
      </c>
      <c r="H492" s="96">
        <f t="shared" si="63"/>
        <v>3383.5000000000005</v>
      </c>
      <c r="I492" s="384">
        <f t="shared" si="64"/>
        <v>0.5</v>
      </c>
      <c r="J492" s="357">
        <v>30</v>
      </c>
      <c r="K492" s="63"/>
    </row>
    <row r="493" spans="1:11" ht="12.75">
      <c r="A493" s="383">
        <v>9</v>
      </c>
      <c r="B493" s="382">
        <f t="shared" si="60"/>
        <v>44.80299999999998</v>
      </c>
      <c r="C493" s="321">
        <f t="shared" si="61"/>
        <v>0.004</v>
      </c>
      <c r="D493" s="239">
        <v>8</v>
      </c>
      <c r="E493" s="320">
        <v>94.001</v>
      </c>
      <c r="F493" s="384">
        <f t="shared" si="62"/>
        <v>0.003</v>
      </c>
      <c r="G493" s="91">
        <v>6</v>
      </c>
      <c r="H493" s="96">
        <f t="shared" si="63"/>
        <v>3384.0000000000005</v>
      </c>
      <c r="I493" s="384">
        <f t="shared" si="64"/>
        <v>0.5</v>
      </c>
      <c r="J493" s="357">
        <v>30</v>
      </c>
      <c r="K493" s="63"/>
    </row>
    <row r="494" spans="1:11" ht="12.75">
      <c r="A494" s="385">
        <v>10</v>
      </c>
      <c r="B494" s="382">
        <f t="shared" si="60"/>
        <v>44.80599999999998</v>
      </c>
      <c r="C494" s="321">
        <f t="shared" si="61"/>
        <v>0.003</v>
      </c>
      <c r="D494" s="239">
        <v>6</v>
      </c>
      <c r="E494" s="320">
        <v>94.001</v>
      </c>
      <c r="F494" s="384">
        <f t="shared" si="62"/>
        <v>0.003</v>
      </c>
      <c r="G494" s="91">
        <v>6</v>
      </c>
      <c r="H494" s="96">
        <f t="shared" si="63"/>
        <v>3384.5000000000005</v>
      </c>
      <c r="I494" s="384">
        <f t="shared" si="64"/>
        <v>0.5</v>
      </c>
      <c r="J494" s="357">
        <v>30</v>
      </c>
      <c r="K494" s="63"/>
    </row>
    <row r="495" spans="1:11" ht="12.75">
      <c r="A495" s="383">
        <v>11</v>
      </c>
      <c r="B495" s="382">
        <f t="shared" si="60"/>
        <v>44.80899999999998</v>
      </c>
      <c r="C495" s="321">
        <f t="shared" si="61"/>
        <v>0.003</v>
      </c>
      <c r="D495" s="239">
        <v>6</v>
      </c>
      <c r="E495" s="320">
        <v>94.001</v>
      </c>
      <c r="F495" s="384">
        <f t="shared" si="62"/>
        <v>0.003</v>
      </c>
      <c r="G495" s="91">
        <v>6</v>
      </c>
      <c r="H495" s="96">
        <f t="shared" si="63"/>
        <v>3385.0000000000005</v>
      </c>
      <c r="I495" s="384">
        <f t="shared" si="64"/>
        <v>0.5</v>
      </c>
      <c r="J495" s="357">
        <v>30</v>
      </c>
      <c r="K495" s="63"/>
    </row>
    <row r="496" spans="1:11" ht="12.75">
      <c r="A496" s="385">
        <v>12</v>
      </c>
      <c r="B496" s="382">
        <f t="shared" si="60"/>
        <v>44.81199999999998</v>
      </c>
      <c r="C496" s="321">
        <f t="shared" si="61"/>
        <v>0.003</v>
      </c>
      <c r="D496" s="239">
        <v>6</v>
      </c>
      <c r="E496" s="320">
        <v>94.001</v>
      </c>
      <c r="F496" s="384">
        <f t="shared" si="62"/>
        <v>0.003</v>
      </c>
      <c r="G496" s="91">
        <v>6</v>
      </c>
      <c r="H496" s="96">
        <f t="shared" si="63"/>
        <v>3385.5000000000005</v>
      </c>
      <c r="I496" s="384">
        <f t="shared" si="64"/>
        <v>0.5</v>
      </c>
      <c r="J496" s="357">
        <v>30</v>
      </c>
      <c r="K496" s="63"/>
    </row>
    <row r="497" spans="1:11" ht="12.75">
      <c r="A497" s="383">
        <v>13</v>
      </c>
      <c r="B497" s="382">
        <f t="shared" si="60"/>
        <v>44.81499999999998</v>
      </c>
      <c r="C497" s="321">
        <f t="shared" si="61"/>
        <v>0.003</v>
      </c>
      <c r="D497" s="239">
        <v>6</v>
      </c>
      <c r="E497" s="320">
        <v>94.001</v>
      </c>
      <c r="F497" s="384">
        <f t="shared" si="62"/>
        <v>0.002</v>
      </c>
      <c r="G497" s="91">
        <v>4</v>
      </c>
      <c r="H497" s="96">
        <f t="shared" si="63"/>
        <v>3386.0000000000005</v>
      </c>
      <c r="I497" s="384">
        <f t="shared" si="64"/>
        <v>0.5</v>
      </c>
      <c r="J497" s="357">
        <v>30</v>
      </c>
      <c r="K497" s="63"/>
    </row>
    <row r="498" spans="1:11" ht="12.75">
      <c r="A498" s="385">
        <v>14</v>
      </c>
      <c r="B498" s="382">
        <f t="shared" si="60"/>
        <v>44.817999999999984</v>
      </c>
      <c r="C498" s="321">
        <f t="shared" si="61"/>
        <v>0.003</v>
      </c>
      <c r="D498" s="239">
        <v>6</v>
      </c>
      <c r="E498" s="320">
        <v>94.001</v>
      </c>
      <c r="F498" s="384">
        <f t="shared" si="62"/>
        <v>0.003</v>
      </c>
      <c r="G498" s="91">
        <v>6</v>
      </c>
      <c r="H498" s="96">
        <f t="shared" si="63"/>
        <v>3386.5000000000005</v>
      </c>
      <c r="I498" s="384">
        <f t="shared" si="64"/>
        <v>0.5</v>
      </c>
      <c r="J498" s="357">
        <v>30</v>
      </c>
      <c r="K498" s="63"/>
    </row>
    <row r="499" spans="1:11" ht="12.75">
      <c r="A499" s="383">
        <v>15</v>
      </c>
      <c r="B499" s="382">
        <f t="shared" si="60"/>
        <v>44.820999999999984</v>
      </c>
      <c r="C499" s="321">
        <f t="shared" si="61"/>
        <v>0.003</v>
      </c>
      <c r="D499" s="239">
        <v>6</v>
      </c>
      <c r="E499" s="320">
        <v>94.001</v>
      </c>
      <c r="F499" s="384">
        <f t="shared" si="62"/>
        <v>0.003</v>
      </c>
      <c r="G499" s="91">
        <v>6</v>
      </c>
      <c r="H499" s="96">
        <f t="shared" si="63"/>
        <v>3387.0000000000005</v>
      </c>
      <c r="I499" s="384">
        <f t="shared" si="64"/>
        <v>0.5</v>
      </c>
      <c r="J499" s="357">
        <v>30</v>
      </c>
      <c r="K499" s="63"/>
    </row>
    <row r="500" spans="1:11" ht="12.75">
      <c r="A500" s="385">
        <v>16</v>
      </c>
      <c r="B500" s="382">
        <f t="shared" si="60"/>
        <v>44.823999999999984</v>
      </c>
      <c r="C500" s="321">
        <f t="shared" si="61"/>
        <v>0.003</v>
      </c>
      <c r="D500" s="239">
        <v>6</v>
      </c>
      <c r="E500" s="320">
        <v>94.001</v>
      </c>
      <c r="F500" s="384">
        <f t="shared" si="62"/>
        <v>0.004</v>
      </c>
      <c r="G500" s="91">
        <v>8</v>
      </c>
      <c r="H500" s="96">
        <f t="shared" si="63"/>
        <v>3387.5000000000005</v>
      </c>
      <c r="I500" s="384">
        <f t="shared" si="64"/>
        <v>0.5</v>
      </c>
      <c r="J500" s="357">
        <v>30</v>
      </c>
      <c r="K500" s="63"/>
    </row>
    <row r="501" spans="1:11" ht="12.75">
      <c r="A501" s="383">
        <v>17</v>
      </c>
      <c r="B501" s="382">
        <f t="shared" si="60"/>
        <v>44.826999999999984</v>
      </c>
      <c r="C501" s="321">
        <f t="shared" si="61"/>
        <v>0.003</v>
      </c>
      <c r="D501" s="239">
        <v>6</v>
      </c>
      <c r="E501" s="320">
        <v>94.001</v>
      </c>
      <c r="F501" s="384">
        <f t="shared" si="62"/>
        <v>0.004</v>
      </c>
      <c r="G501" s="91">
        <v>8</v>
      </c>
      <c r="H501" s="96">
        <f t="shared" si="63"/>
        <v>3388.0000000000005</v>
      </c>
      <c r="I501" s="384">
        <f t="shared" si="64"/>
        <v>0.5</v>
      </c>
      <c r="J501" s="357">
        <v>30</v>
      </c>
      <c r="K501" s="63"/>
    </row>
    <row r="502" spans="1:11" ht="12.75">
      <c r="A502" s="385">
        <v>18</v>
      </c>
      <c r="B502" s="382">
        <f t="shared" si="60"/>
        <v>44.829999999999984</v>
      </c>
      <c r="C502" s="321">
        <f t="shared" si="61"/>
        <v>0.003</v>
      </c>
      <c r="D502" s="239">
        <v>6</v>
      </c>
      <c r="E502" s="320">
        <v>94.001</v>
      </c>
      <c r="F502" s="384">
        <f t="shared" si="62"/>
        <v>0.004</v>
      </c>
      <c r="G502" s="91">
        <v>8</v>
      </c>
      <c r="H502" s="96">
        <f t="shared" si="63"/>
        <v>3388.5000000000005</v>
      </c>
      <c r="I502" s="384">
        <f t="shared" si="64"/>
        <v>0.5</v>
      </c>
      <c r="J502" s="357">
        <v>30</v>
      </c>
      <c r="K502" s="63"/>
    </row>
    <row r="503" spans="1:11" ht="12.75">
      <c r="A503" s="383">
        <v>19</v>
      </c>
      <c r="B503" s="382">
        <f t="shared" si="60"/>
        <v>44.832999999999984</v>
      </c>
      <c r="C503" s="321">
        <f t="shared" si="61"/>
        <v>0.003</v>
      </c>
      <c r="D503" s="239">
        <v>6</v>
      </c>
      <c r="E503" s="320">
        <v>94.001</v>
      </c>
      <c r="F503" s="384">
        <f t="shared" si="62"/>
        <v>0.005</v>
      </c>
      <c r="G503" s="91">
        <v>10</v>
      </c>
      <c r="H503" s="96">
        <f t="shared" si="63"/>
        <v>3389.0000000000005</v>
      </c>
      <c r="I503" s="384">
        <f t="shared" si="64"/>
        <v>0.5</v>
      </c>
      <c r="J503" s="357">
        <v>30</v>
      </c>
      <c r="K503" s="63"/>
    </row>
    <row r="504" spans="1:11" ht="12.75">
      <c r="A504" s="385">
        <v>20</v>
      </c>
      <c r="B504" s="382">
        <f t="shared" si="60"/>
        <v>44.835999999999984</v>
      </c>
      <c r="C504" s="321">
        <f t="shared" si="61"/>
        <v>0.003</v>
      </c>
      <c r="D504" s="239">
        <v>6</v>
      </c>
      <c r="E504" s="320">
        <v>94.001</v>
      </c>
      <c r="F504" s="384">
        <f t="shared" si="62"/>
        <v>0.004</v>
      </c>
      <c r="G504" s="91">
        <v>8</v>
      </c>
      <c r="H504" s="96">
        <f t="shared" si="63"/>
        <v>3389.5000000000005</v>
      </c>
      <c r="I504" s="384">
        <f t="shared" si="64"/>
        <v>0.5</v>
      </c>
      <c r="J504" s="357">
        <v>30</v>
      </c>
      <c r="K504" s="63"/>
    </row>
    <row r="505" spans="1:11" ht="12.75">
      <c r="A505" s="383">
        <v>21</v>
      </c>
      <c r="B505" s="382">
        <f t="shared" si="60"/>
        <v>44.838999999999984</v>
      </c>
      <c r="C505" s="321">
        <f t="shared" si="61"/>
        <v>0.003</v>
      </c>
      <c r="D505" s="239">
        <v>6</v>
      </c>
      <c r="E505" s="320">
        <v>94.001</v>
      </c>
      <c r="F505" s="384">
        <f t="shared" si="62"/>
        <v>0.004</v>
      </c>
      <c r="G505" s="91">
        <v>8</v>
      </c>
      <c r="H505" s="96">
        <f t="shared" si="63"/>
        <v>3390.0000000000005</v>
      </c>
      <c r="I505" s="384">
        <f t="shared" si="64"/>
        <v>0.5</v>
      </c>
      <c r="J505" s="357">
        <v>30</v>
      </c>
      <c r="K505" s="63"/>
    </row>
    <row r="506" spans="1:11" ht="12.75">
      <c r="A506" s="385">
        <v>22</v>
      </c>
      <c r="B506" s="382">
        <f t="shared" si="60"/>
        <v>44.841999999999985</v>
      </c>
      <c r="C506" s="321">
        <f t="shared" si="61"/>
        <v>0.003</v>
      </c>
      <c r="D506" s="239">
        <v>6</v>
      </c>
      <c r="E506" s="320">
        <v>94.001</v>
      </c>
      <c r="F506" s="384">
        <f t="shared" si="62"/>
        <v>0.005</v>
      </c>
      <c r="G506" s="91">
        <v>10</v>
      </c>
      <c r="H506" s="96">
        <f t="shared" si="63"/>
        <v>3390.5000000000005</v>
      </c>
      <c r="I506" s="384">
        <f t="shared" si="64"/>
        <v>0.5</v>
      </c>
      <c r="J506" s="357">
        <v>30</v>
      </c>
      <c r="K506" s="63"/>
    </row>
    <row r="507" spans="1:11" ht="12.75">
      <c r="A507" s="383">
        <v>23</v>
      </c>
      <c r="B507" s="382">
        <f t="shared" si="60"/>
        <v>44.844999999999985</v>
      </c>
      <c r="C507" s="321">
        <f t="shared" si="61"/>
        <v>0.003</v>
      </c>
      <c r="D507" s="239">
        <v>6</v>
      </c>
      <c r="E507" s="320">
        <v>94.001</v>
      </c>
      <c r="F507" s="384">
        <f t="shared" si="62"/>
        <v>0.004</v>
      </c>
      <c r="G507" s="91">
        <v>8</v>
      </c>
      <c r="H507" s="96">
        <f t="shared" si="63"/>
        <v>3391.0000000000005</v>
      </c>
      <c r="I507" s="384">
        <f t="shared" si="64"/>
        <v>0.5</v>
      </c>
      <c r="J507" s="357">
        <v>30</v>
      </c>
      <c r="K507" s="63"/>
    </row>
    <row r="508" spans="1:11" ht="12.75">
      <c r="A508" s="385">
        <v>24</v>
      </c>
      <c r="B508" s="382">
        <f t="shared" si="60"/>
        <v>44.847999999999985</v>
      </c>
      <c r="C508" s="321">
        <f t="shared" si="61"/>
        <v>0.003</v>
      </c>
      <c r="D508" s="122">
        <v>6</v>
      </c>
      <c r="E508" s="320">
        <v>94.001</v>
      </c>
      <c r="F508" s="384">
        <f t="shared" si="62"/>
        <v>0.004</v>
      </c>
      <c r="G508" s="91">
        <v>8</v>
      </c>
      <c r="H508" s="96">
        <f t="shared" si="63"/>
        <v>3391.4000000000005</v>
      </c>
      <c r="I508" s="384">
        <f t="shared" si="64"/>
        <v>0.4</v>
      </c>
      <c r="J508" s="357">
        <v>24</v>
      </c>
      <c r="K508" s="63"/>
    </row>
    <row r="509" spans="1:11" ht="13.5" thickBot="1">
      <c r="A509" s="386" t="s">
        <v>7</v>
      </c>
      <c r="B509" s="372"/>
      <c r="C509" s="93"/>
      <c r="D509" s="387">
        <f>SUM(D485:D508)</f>
        <v>162</v>
      </c>
      <c r="E509" s="93"/>
      <c r="F509" s="93"/>
      <c r="G509" s="387">
        <f>SUM(G485:G508)</f>
        <v>182</v>
      </c>
      <c r="H509" s="93"/>
      <c r="I509" s="93"/>
      <c r="J509" s="388">
        <f>SUM(J485:J508)</f>
        <v>684</v>
      </c>
      <c r="K509" s="63"/>
    </row>
    <row r="510" spans="1:11" ht="12.75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</row>
    <row r="511" spans="1:11" ht="12.75">
      <c r="A511" s="63"/>
      <c r="B511" s="64" t="s">
        <v>65</v>
      </c>
      <c r="C511" s="63"/>
      <c r="D511" s="63"/>
      <c r="E511" s="63"/>
      <c r="F511" s="63"/>
      <c r="G511" s="63"/>
      <c r="H511" s="63"/>
      <c r="I511" s="63"/>
      <c r="J511" s="63"/>
      <c r="K511" s="63"/>
    </row>
    <row r="512" spans="1:11" ht="12.75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</row>
    <row r="513" spans="1:11" ht="12.75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</row>
    <row r="514" spans="1:11" ht="15.75">
      <c r="A514" s="63"/>
      <c r="B514" s="177" t="s">
        <v>112</v>
      </c>
      <c r="C514" s="177"/>
      <c r="D514" s="177"/>
      <c r="E514" s="177"/>
      <c r="F514" s="177"/>
      <c r="G514" s="177"/>
      <c r="H514" s="177"/>
      <c r="I514" s="63"/>
      <c r="J514" s="63"/>
      <c r="K514" s="63"/>
    </row>
    <row r="515" spans="1:11" ht="12.75">
      <c r="A515" s="63"/>
      <c r="B515" s="178" t="s">
        <v>22</v>
      </c>
      <c r="C515" s="178"/>
      <c r="D515" s="178"/>
      <c r="E515" s="178"/>
      <c r="F515" s="178"/>
      <c r="G515" s="178"/>
      <c r="H515" s="178"/>
      <c r="I515" s="63"/>
      <c r="J515" s="63"/>
      <c r="K515" s="63"/>
    </row>
    <row r="516" spans="1:11" ht="15">
      <c r="A516" s="63"/>
      <c r="B516" s="179" t="s">
        <v>131</v>
      </c>
      <c r="C516" s="179"/>
      <c r="D516" s="179"/>
      <c r="E516" s="179"/>
      <c r="F516" s="179"/>
      <c r="G516" s="179"/>
      <c r="H516" s="179"/>
      <c r="I516" s="63"/>
      <c r="J516" s="63"/>
      <c r="K516" s="63"/>
    </row>
    <row r="517" spans="1:11" ht="15">
      <c r="A517" s="63"/>
      <c r="B517" s="75" t="s">
        <v>93</v>
      </c>
      <c r="C517" s="81"/>
      <c r="D517" s="81"/>
      <c r="E517" s="77"/>
      <c r="F517" s="82"/>
      <c r="G517" s="83"/>
      <c r="H517" s="84"/>
      <c r="I517" s="63"/>
      <c r="J517" s="63"/>
      <c r="K517" s="63"/>
    </row>
    <row r="518" spans="1:11" ht="12.75">
      <c r="A518" s="63"/>
      <c r="B518" s="72"/>
      <c r="C518" s="72" t="s">
        <v>23</v>
      </c>
      <c r="D518" s="71"/>
      <c r="E518" s="73"/>
      <c r="F518" s="85"/>
      <c r="G518" s="71"/>
      <c r="H518" s="71"/>
      <c r="I518" s="63"/>
      <c r="J518" s="63"/>
      <c r="K518" s="63"/>
    </row>
    <row r="519" spans="1:11" ht="13.5" thickBot="1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</row>
    <row r="520" spans="1:11" ht="12.75" customHeight="1">
      <c r="A520" s="191" t="s">
        <v>59</v>
      </c>
      <c r="B520" s="194" t="s">
        <v>3</v>
      </c>
      <c r="C520" s="195"/>
      <c r="D520" s="195"/>
      <c r="E520" s="195"/>
      <c r="F520" s="195"/>
      <c r="G520" s="195"/>
      <c r="H520" s="196"/>
      <c r="I520" s="196"/>
      <c r="J520" s="197"/>
      <c r="K520" s="63"/>
    </row>
    <row r="521" spans="1:11" ht="12.75">
      <c r="A521" s="192"/>
      <c r="B521" s="188" t="s">
        <v>143</v>
      </c>
      <c r="C521" s="188"/>
      <c r="D521" s="188"/>
      <c r="E521" s="188" t="s">
        <v>144</v>
      </c>
      <c r="F521" s="188"/>
      <c r="G521" s="188"/>
      <c r="H521" s="188"/>
      <c r="I521" s="188"/>
      <c r="J521" s="261"/>
      <c r="K521" s="63"/>
    </row>
    <row r="522" spans="1:11" ht="12.75">
      <c r="A522" s="192"/>
      <c r="B522" s="188" t="s">
        <v>64</v>
      </c>
      <c r="C522" s="188"/>
      <c r="D522" s="188"/>
      <c r="E522" s="188" t="s">
        <v>64</v>
      </c>
      <c r="F522" s="188"/>
      <c r="G522" s="188"/>
      <c r="H522" s="188"/>
      <c r="I522" s="188"/>
      <c r="J522" s="261"/>
      <c r="K522" s="63"/>
    </row>
    <row r="523" spans="1:11" ht="34.5" thickBot="1">
      <c r="A523" s="193"/>
      <c r="B523" s="79" t="s">
        <v>13</v>
      </c>
      <c r="C523" s="79" t="s">
        <v>14</v>
      </c>
      <c r="D523" s="79" t="s">
        <v>15</v>
      </c>
      <c r="E523" s="79" t="s">
        <v>13</v>
      </c>
      <c r="F523" s="79" t="s">
        <v>14</v>
      </c>
      <c r="G523" s="79" t="s">
        <v>15</v>
      </c>
      <c r="H523" s="79"/>
      <c r="I523" s="79"/>
      <c r="J523" s="264"/>
      <c r="K523" s="63"/>
    </row>
    <row r="524" spans="1:11" ht="12.75">
      <c r="A524" s="95">
        <v>0</v>
      </c>
      <c r="B524" s="363">
        <v>6905.78</v>
      </c>
      <c r="C524" s="96"/>
      <c r="D524" s="96"/>
      <c r="E524" s="363">
        <v>2689.28</v>
      </c>
      <c r="F524" s="96"/>
      <c r="G524" s="96"/>
      <c r="H524" s="363"/>
      <c r="I524" s="96"/>
      <c r="J524" s="104"/>
      <c r="K524" s="63"/>
    </row>
    <row r="525" spans="1:11" ht="12.75">
      <c r="A525" s="90">
        <v>1</v>
      </c>
      <c r="B525" s="363">
        <f>B524+C525</f>
        <v>6905.969999999999</v>
      </c>
      <c r="C525" s="320">
        <f>D525/2000</f>
        <v>0.19</v>
      </c>
      <c r="D525" s="78">
        <v>380</v>
      </c>
      <c r="E525" s="363">
        <f aca="true" t="shared" si="65" ref="E525:E545">E524+F525</f>
        <v>2689.2920000000004</v>
      </c>
      <c r="F525" s="320">
        <f>G525/2000</f>
        <v>0.012</v>
      </c>
      <c r="G525" s="78">
        <v>24</v>
      </c>
      <c r="H525" s="363"/>
      <c r="I525" s="320"/>
      <c r="J525" s="104"/>
      <c r="K525" s="63"/>
    </row>
    <row r="526" spans="1:11" ht="12.75">
      <c r="A526" s="87">
        <v>2</v>
      </c>
      <c r="B526" s="363">
        <f aca="true" t="shared" si="66" ref="B526:B548">B525+C526</f>
        <v>6906.119999999999</v>
      </c>
      <c r="C526" s="320">
        <f aca="true" t="shared" si="67" ref="C526:C548">D526/2000</f>
        <v>0.15</v>
      </c>
      <c r="D526" s="78">
        <v>300</v>
      </c>
      <c r="E526" s="363">
        <f t="shared" si="65"/>
        <v>2689.2920000000004</v>
      </c>
      <c r="F526" s="320">
        <f aca="true" t="shared" si="68" ref="F526:F548">G526/2000</f>
        <v>0</v>
      </c>
      <c r="G526" s="78">
        <v>0</v>
      </c>
      <c r="H526" s="363"/>
      <c r="I526" s="320"/>
      <c r="J526" s="104"/>
      <c r="K526" s="63"/>
    </row>
    <row r="527" spans="1:11" ht="12.75">
      <c r="A527" s="90">
        <v>3</v>
      </c>
      <c r="B527" s="363">
        <f t="shared" si="66"/>
        <v>6906.3499999999985</v>
      </c>
      <c r="C527" s="320">
        <f t="shared" si="67"/>
        <v>0.23</v>
      </c>
      <c r="D527" s="78">
        <v>460</v>
      </c>
      <c r="E527" s="363">
        <f t="shared" si="65"/>
        <v>2689.3040000000005</v>
      </c>
      <c r="F527" s="320">
        <f t="shared" si="68"/>
        <v>0.012</v>
      </c>
      <c r="G527" s="78">
        <v>24</v>
      </c>
      <c r="H527" s="363"/>
      <c r="I527" s="320"/>
      <c r="J527" s="104"/>
      <c r="K527" s="63"/>
    </row>
    <row r="528" spans="1:11" ht="12.75">
      <c r="A528" s="87">
        <v>4</v>
      </c>
      <c r="B528" s="363">
        <f t="shared" si="66"/>
        <v>6906.539999999998</v>
      </c>
      <c r="C528" s="320">
        <f t="shared" si="67"/>
        <v>0.19</v>
      </c>
      <c r="D528" s="78">
        <v>380</v>
      </c>
      <c r="E528" s="363">
        <f t="shared" si="65"/>
        <v>2689.3040000000005</v>
      </c>
      <c r="F528" s="320">
        <f t="shared" si="68"/>
        <v>0</v>
      </c>
      <c r="G528" s="78">
        <v>0</v>
      </c>
      <c r="H528" s="363"/>
      <c r="I528" s="320"/>
      <c r="J528" s="104"/>
      <c r="K528" s="63"/>
    </row>
    <row r="529" spans="1:11" ht="12.75">
      <c r="A529" s="90">
        <v>5</v>
      </c>
      <c r="B529" s="363">
        <f t="shared" si="66"/>
        <v>6906.759999999998</v>
      </c>
      <c r="C529" s="320">
        <f t="shared" si="67"/>
        <v>0.22</v>
      </c>
      <c r="D529" s="78">
        <v>440</v>
      </c>
      <c r="E529" s="363">
        <f t="shared" si="65"/>
        <v>2689.3140000000008</v>
      </c>
      <c r="F529" s="320">
        <f t="shared" si="68"/>
        <v>0.01</v>
      </c>
      <c r="G529" s="78">
        <v>20</v>
      </c>
      <c r="H529" s="363"/>
      <c r="I529" s="320"/>
      <c r="J529" s="104"/>
      <c r="K529" s="63"/>
    </row>
    <row r="530" spans="1:11" ht="12.75">
      <c r="A530" s="87">
        <v>6</v>
      </c>
      <c r="B530" s="363">
        <f t="shared" si="66"/>
        <v>6906.9299999999985</v>
      </c>
      <c r="C530" s="320">
        <f t="shared" si="67"/>
        <v>0.17</v>
      </c>
      <c r="D530" s="78">
        <v>340</v>
      </c>
      <c r="E530" s="363">
        <f t="shared" si="65"/>
        <v>2689.326000000001</v>
      </c>
      <c r="F530" s="320">
        <f t="shared" si="68"/>
        <v>0.012</v>
      </c>
      <c r="G530" s="78">
        <v>24</v>
      </c>
      <c r="H530" s="363"/>
      <c r="I530" s="320"/>
      <c r="J530" s="104"/>
      <c r="K530" s="63"/>
    </row>
    <row r="531" spans="1:11" ht="12.75">
      <c r="A531" s="90">
        <v>7</v>
      </c>
      <c r="B531" s="363">
        <f t="shared" si="66"/>
        <v>6907.129999999998</v>
      </c>
      <c r="C531" s="320">
        <f t="shared" si="67"/>
        <v>0.2</v>
      </c>
      <c r="D531" s="78">
        <v>400</v>
      </c>
      <c r="E531" s="363">
        <f t="shared" si="65"/>
        <v>2689.344000000001</v>
      </c>
      <c r="F531" s="320">
        <f t="shared" si="68"/>
        <v>0.018</v>
      </c>
      <c r="G531" s="78">
        <v>36</v>
      </c>
      <c r="H531" s="363"/>
      <c r="I531" s="320"/>
      <c r="J531" s="104"/>
      <c r="K531" s="63"/>
    </row>
    <row r="532" spans="1:11" ht="12.75">
      <c r="A532" s="87">
        <v>8</v>
      </c>
      <c r="B532" s="363">
        <f t="shared" si="66"/>
        <v>6907.299999999998</v>
      </c>
      <c r="C532" s="320">
        <f t="shared" si="67"/>
        <v>0.17</v>
      </c>
      <c r="D532" s="78">
        <v>340</v>
      </c>
      <c r="E532" s="363">
        <f t="shared" si="65"/>
        <v>2689.356000000001</v>
      </c>
      <c r="F532" s="320">
        <f t="shared" si="68"/>
        <v>0.012</v>
      </c>
      <c r="G532" s="78">
        <v>24</v>
      </c>
      <c r="H532" s="363"/>
      <c r="I532" s="320"/>
      <c r="J532" s="104"/>
      <c r="K532" s="63"/>
    </row>
    <row r="533" spans="1:11" ht="12.75">
      <c r="A533" s="90">
        <v>9</v>
      </c>
      <c r="B533" s="363">
        <f t="shared" si="66"/>
        <v>6907.469999999998</v>
      </c>
      <c r="C533" s="320">
        <f t="shared" si="67"/>
        <v>0.17</v>
      </c>
      <c r="D533" s="389">
        <v>340</v>
      </c>
      <c r="E533" s="363">
        <f t="shared" si="65"/>
        <v>2689.384000000001</v>
      </c>
      <c r="F533" s="320">
        <f t="shared" si="68"/>
        <v>0.028</v>
      </c>
      <c r="G533" s="78">
        <v>56</v>
      </c>
      <c r="H533" s="363"/>
      <c r="I533" s="320"/>
      <c r="J533" s="105"/>
      <c r="K533" s="63"/>
    </row>
    <row r="534" spans="1:11" ht="12.75">
      <c r="A534" s="87">
        <v>10</v>
      </c>
      <c r="B534" s="363">
        <f t="shared" si="66"/>
        <v>6907.689999999999</v>
      </c>
      <c r="C534" s="320">
        <f t="shared" si="67"/>
        <v>0.22</v>
      </c>
      <c r="D534" s="78">
        <v>440</v>
      </c>
      <c r="E534" s="363">
        <f t="shared" si="65"/>
        <v>2689.414000000001</v>
      </c>
      <c r="F534" s="320">
        <f t="shared" si="68"/>
        <v>0.03</v>
      </c>
      <c r="G534" s="78">
        <v>60</v>
      </c>
      <c r="H534" s="363"/>
      <c r="I534" s="320"/>
      <c r="J534" s="104"/>
      <c r="K534" s="63"/>
    </row>
    <row r="535" spans="1:11" ht="12.75">
      <c r="A535" s="90">
        <v>11</v>
      </c>
      <c r="B535" s="363">
        <f t="shared" si="66"/>
        <v>6907.899999999999</v>
      </c>
      <c r="C535" s="320">
        <f t="shared" si="67"/>
        <v>0.21</v>
      </c>
      <c r="D535" s="78">
        <v>420</v>
      </c>
      <c r="E535" s="363">
        <f t="shared" si="65"/>
        <v>2689.4440000000013</v>
      </c>
      <c r="F535" s="320">
        <f t="shared" si="68"/>
        <v>0.03</v>
      </c>
      <c r="G535" s="78">
        <v>60</v>
      </c>
      <c r="H535" s="363"/>
      <c r="I535" s="320"/>
      <c r="J535" s="104"/>
      <c r="K535" s="63"/>
    </row>
    <row r="536" spans="1:11" ht="12.75">
      <c r="A536" s="87">
        <v>12</v>
      </c>
      <c r="B536" s="363">
        <f>B535+C536</f>
        <v>6908.109999999999</v>
      </c>
      <c r="C536" s="320">
        <f t="shared" si="67"/>
        <v>0.21</v>
      </c>
      <c r="D536" s="78">
        <v>420</v>
      </c>
      <c r="E536" s="363">
        <f t="shared" si="65"/>
        <v>2689.4740000000015</v>
      </c>
      <c r="F536" s="320">
        <f t="shared" si="68"/>
        <v>0.03</v>
      </c>
      <c r="G536" s="78">
        <v>60</v>
      </c>
      <c r="H536" s="363"/>
      <c r="I536" s="320"/>
      <c r="J536" s="104"/>
      <c r="K536" s="63"/>
    </row>
    <row r="537" spans="1:11" ht="12.75">
      <c r="A537" s="90">
        <v>13</v>
      </c>
      <c r="B537" s="363">
        <f t="shared" si="66"/>
        <v>6908.279999999999</v>
      </c>
      <c r="C537" s="320">
        <f t="shared" si="67"/>
        <v>0.17</v>
      </c>
      <c r="D537" s="78">
        <v>340</v>
      </c>
      <c r="E537" s="363">
        <f t="shared" si="65"/>
        <v>2689.5020000000013</v>
      </c>
      <c r="F537" s="320">
        <f t="shared" si="68"/>
        <v>0.028</v>
      </c>
      <c r="G537" s="78">
        <v>56</v>
      </c>
      <c r="H537" s="363"/>
      <c r="I537" s="320"/>
      <c r="J537" s="104"/>
      <c r="K537" s="63"/>
    </row>
    <row r="538" spans="1:11" ht="12.75">
      <c r="A538" s="87">
        <v>14</v>
      </c>
      <c r="B538" s="363">
        <f t="shared" si="66"/>
        <v>6908.499999999999</v>
      </c>
      <c r="C538" s="320">
        <f t="shared" si="67"/>
        <v>0.22</v>
      </c>
      <c r="D538" s="78">
        <v>440</v>
      </c>
      <c r="E538" s="363">
        <f t="shared" si="65"/>
        <v>2689.5400000000013</v>
      </c>
      <c r="F538" s="320">
        <f t="shared" si="68"/>
        <v>0.038</v>
      </c>
      <c r="G538" s="78">
        <v>76</v>
      </c>
      <c r="H538" s="363"/>
      <c r="I538" s="320"/>
      <c r="J538" s="104"/>
      <c r="K538" s="63"/>
    </row>
    <row r="539" spans="1:11" ht="12.75">
      <c r="A539" s="90">
        <v>15</v>
      </c>
      <c r="B539" s="363">
        <f t="shared" si="66"/>
        <v>6908.659999999999</v>
      </c>
      <c r="C539" s="320">
        <f t="shared" si="67"/>
        <v>0.16</v>
      </c>
      <c r="D539" s="78">
        <v>320</v>
      </c>
      <c r="E539" s="363">
        <f t="shared" si="65"/>
        <v>2689.5800000000013</v>
      </c>
      <c r="F539" s="320">
        <f t="shared" si="68"/>
        <v>0.04</v>
      </c>
      <c r="G539" s="78">
        <v>80</v>
      </c>
      <c r="H539" s="363"/>
      <c r="I539" s="320"/>
      <c r="J539" s="104"/>
      <c r="K539" s="63"/>
    </row>
    <row r="540" spans="1:11" ht="12.75">
      <c r="A540" s="87">
        <v>16</v>
      </c>
      <c r="B540" s="363">
        <f t="shared" si="66"/>
        <v>6908.869999999999</v>
      </c>
      <c r="C540" s="320">
        <f t="shared" si="67"/>
        <v>0.21</v>
      </c>
      <c r="D540" s="78">
        <v>420</v>
      </c>
      <c r="E540" s="363">
        <f t="shared" si="65"/>
        <v>2689.5920000000015</v>
      </c>
      <c r="F540" s="320">
        <f t="shared" si="68"/>
        <v>0.012</v>
      </c>
      <c r="G540" s="390">
        <v>24</v>
      </c>
      <c r="H540" s="363"/>
      <c r="I540" s="320"/>
      <c r="J540" s="104"/>
      <c r="K540" s="63"/>
    </row>
    <row r="541" spans="1:11" ht="12.75">
      <c r="A541" s="90">
        <v>17</v>
      </c>
      <c r="B541" s="363">
        <f t="shared" si="66"/>
        <v>6909.059999999999</v>
      </c>
      <c r="C541" s="320">
        <f t="shared" si="67"/>
        <v>0.19</v>
      </c>
      <c r="D541" s="78">
        <v>380</v>
      </c>
      <c r="E541" s="363">
        <f t="shared" si="65"/>
        <v>2689.6180000000013</v>
      </c>
      <c r="F541" s="320">
        <f t="shared" si="68"/>
        <v>0.026</v>
      </c>
      <c r="G541" s="390">
        <v>52</v>
      </c>
      <c r="H541" s="363"/>
      <c r="I541" s="320"/>
      <c r="J541" s="104"/>
      <c r="K541" s="63"/>
    </row>
    <row r="542" spans="1:11" ht="12.75">
      <c r="A542" s="87">
        <v>18</v>
      </c>
      <c r="B542" s="363">
        <f t="shared" si="66"/>
        <v>6909.219999999998</v>
      </c>
      <c r="C542" s="320">
        <f t="shared" si="67"/>
        <v>0.16</v>
      </c>
      <c r="D542" s="78">
        <v>320</v>
      </c>
      <c r="E542" s="363">
        <f t="shared" si="65"/>
        <v>2689.6300000000015</v>
      </c>
      <c r="F542" s="320">
        <f t="shared" si="68"/>
        <v>0.012</v>
      </c>
      <c r="G542" s="390">
        <v>24</v>
      </c>
      <c r="H542" s="363"/>
      <c r="I542" s="320"/>
      <c r="J542" s="104"/>
      <c r="K542" s="63"/>
    </row>
    <row r="543" spans="1:11" ht="12.75">
      <c r="A543" s="90">
        <v>19</v>
      </c>
      <c r="B543" s="363">
        <f t="shared" si="66"/>
        <v>6909.439999999999</v>
      </c>
      <c r="C543" s="320">
        <f t="shared" si="67"/>
        <v>0.22</v>
      </c>
      <c r="D543" s="78">
        <v>440</v>
      </c>
      <c r="E543" s="363">
        <f t="shared" si="65"/>
        <v>2689.6420000000016</v>
      </c>
      <c r="F543" s="320">
        <f t="shared" si="68"/>
        <v>0.012</v>
      </c>
      <c r="G543" s="390">
        <v>24</v>
      </c>
      <c r="H543" s="363"/>
      <c r="I543" s="320"/>
      <c r="J543" s="104"/>
      <c r="K543" s="63"/>
    </row>
    <row r="544" spans="1:11" ht="12.75">
      <c r="A544" s="87">
        <v>20</v>
      </c>
      <c r="B544" s="363">
        <f t="shared" si="66"/>
        <v>6909.601999999999</v>
      </c>
      <c r="C544" s="320">
        <f t="shared" si="67"/>
        <v>0.162</v>
      </c>
      <c r="D544" s="78">
        <v>324</v>
      </c>
      <c r="E544" s="363">
        <f t="shared" si="65"/>
        <v>2689.6750000000015</v>
      </c>
      <c r="F544" s="320">
        <f t="shared" si="68"/>
        <v>0.033</v>
      </c>
      <c r="G544" s="390">
        <v>66</v>
      </c>
      <c r="H544" s="363"/>
      <c r="I544" s="320"/>
      <c r="J544" s="104"/>
      <c r="K544" s="63"/>
    </row>
    <row r="545" spans="1:11" ht="12.75">
      <c r="A545" s="90">
        <v>21</v>
      </c>
      <c r="B545" s="363">
        <f t="shared" si="66"/>
        <v>6909.731999999999</v>
      </c>
      <c r="C545" s="320">
        <f t="shared" si="67"/>
        <v>0.13</v>
      </c>
      <c r="D545" s="78">
        <v>260</v>
      </c>
      <c r="E545" s="363">
        <f t="shared" si="65"/>
        <v>2689.6910000000016</v>
      </c>
      <c r="F545" s="320">
        <f t="shared" si="68"/>
        <v>0.016</v>
      </c>
      <c r="G545" s="390">
        <v>32</v>
      </c>
      <c r="H545" s="363"/>
      <c r="I545" s="320"/>
      <c r="J545" s="104"/>
      <c r="K545" s="63"/>
    </row>
    <row r="546" spans="1:11" ht="12.75">
      <c r="A546" s="87">
        <v>22</v>
      </c>
      <c r="B546" s="363">
        <f>B545+C546</f>
        <v>6909.931999999999</v>
      </c>
      <c r="C546" s="320">
        <f t="shared" si="67"/>
        <v>0.2</v>
      </c>
      <c r="D546" s="78">
        <v>400</v>
      </c>
      <c r="E546" s="363">
        <f>E545+F546</f>
        <v>2689.703000000002</v>
      </c>
      <c r="F546" s="320">
        <f t="shared" si="68"/>
        <v>0.012</v>
      </c>
      <c r="G546" s="78">
        <v>24</v>
      </c>
      <c r="H546" s="363"/>
      <c r="I546" s="320"/>
      <c r="J546" s="104"/>
      <c r="K546" s="63"/>
    </row>
    <row r="547" spans="1:11" ht="12.75">
      <c r="A547" s="90">
        <v>23</v>
      </c>
      <c r="B547" s="363">
        <f t="shared" si="66"/>
        <v>6910.111999999999</v>
      </c>
      <c r="C547" s="320">
        <f t="shared" si="67"/>
        <v>0.18</v>
      </c>
      <c r="D547" s="78">
        <v>360</v>
      </c>
      <c r="E547" s="363">
        <f>E546+F547</f>
        <v>2689.715000000002</v>
      </c>
      <c r="F547" s="320">
        <f t="shared" si="68"/>
        <v>0.012</v>
      </c>
      <c r="G547" s="78">
        <v>24</v>
      </c>
      <c r="H547" s="363"/>
      <c r="I547" s="320"/>
      <c r="J547" s="104"/>
      <c r="K547" s="63"/>
    </row>
    <row r="548" spans="1:11" ht="12.75">
      <c r="A548" s="87">
        <v>24</v>
      </c>
      <c r="B548" s="363">
        <f t="shared" si="66"/>
        <v>6910.2519999999995</v>
      </c>
      <c r="C548" s="320">
        <f t="shared" si="67"/>
        <v>0.14</v>
      </c>
      <c r="D548" s="78">
        <v>280</v>
      </c>
      <c r="E548" s="363">
        <f>E547+F548</f>
        <v>2689.723000000002</v>
      </c>
      <c r="F548" s="320">
        <f t="shared" si="68"/>
        <v>0.008</v>
      </c>
      <c r="G548" s="78">
        <v>16</v>
      </c>
      <c r="H548" s="363"/>
      <c r="I548" s="320"/>
      <c r="J548" s="104"/>
      <c r="K548" s="63"/>
    </row>
    <row r="549" spans="1:11" ht="13.5" thickBot="1">
      <c r="A549" s="92" t="s">
        <v>7</v>
      </c>
      <c r="B549" s="94"/>
      <c r="C549" s="370"/>
      <c r="D549" s="344">
        <f>SUM(D525:D548)</f>
        <v>8944</v>
      </c>
      <c r="E549" s="94"/>
      <c r="F549" s="370"/>
      <c r="G549" s="375">
        <f>SUM(G525:G548)</f>
        <v>886</v>
      </c>
      <c r="H549" s="94"/>
      <c r="I549" s="370"/>
      <c r="J549" s="98"/>
      <c r="K549" s="63"/>
    </row>
    <row r="550" spans="1:11" ht="12.75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</row>
    <row r="551" spans="1:11" ht="12.75">
      <c r="A551" s="63"/>
      <c r="B551" s="64" t="s">
        <v>65</v>
      </c>
      <c r="C551" s="63"/>
      <c r="D551" s="63"/>
      <c r="E551" s="63"/>
      <c r="F551" s="63"/>
      <c r="G551" s="63"/>
      <c r="H551" s="63"/>
      <c r="I551" s="63"/>
      <c r="J551" s="63"/>
      <c r="K551" s="63"/>
    </row>
    <row r="552" spans="1:11" ht="12.75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</row>
    <row r="553" spans="1:11" ht="12.75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</row>
    <row r="554" spans="1:11" ht="15.75">
      <c r="A554" s="63"/>
      <c r="B554" s="177" t="s">
        <v>113</v>
      </c>
      <c r="C554" s="177"/>
      <c r="D554" s="177"/>
      <c r="E554" s="177"/>
      <c r="F554" s="177"/>
      <c r="G554" s="177"/>
      <c r="H554" s="177"/>
      <c r="I554" s="63"/>
      <c r="J554" s="63"/>
      <c r="K554" s="63"/>
    </row>
    <row r="555" spans="1:11" ht="12.75">
      <c r="A555" s="63"/>
      <c r="B555" s="178" t="s">
        <v>22</v>
      </c>
      <c r="C555" s="178"/>
      <c r="D555" s="178"/>
      <c r="E555" s="178"/>
      <c r="F555" s="178"/>
      <c r="G555" s="178"/>
      <c r="H555" s="178"/>
      <c r="I555" s="63"/>
      <c r="J555" s="63"/>
      <c r="K555" s="63"/>
    </row>
    <row r="556" spans="1:11" ht="15">
      <c r="A556" s="63"/>
      <c r="B556" s="179" t="s">
        <v>131</v>
      </c>
      <c r="C556" s="179"/>
      <c r="D556" s="179"/>
      <c r="E556" s="179"/>
      <c r="F556" s="179"/>
      <c r="G556" s="179"/>
      <c r="H556" s="179"/>
      <c r="I556" s="63"/>
      <c r="J556" s="63"/>
      <c r="K556" s="63"/>
    </row>
    <row r="557" spans="1:11" ht="15">
      <c r="A557" s="63"/>
      <c r="B557" s="75" t="s">
        <v>93</v>
      </c>
      <c r="C557" s="81"/>
      <c r="D557" s="81"/>
      <c r="E557" s="77"/>
      <c r="F557" s="82"/>
      <c r="G557" s="83"/>
      <c r="H557" s="84"/>
      <c r="I557" s="63"/>
      <c r="J557" s="63"/>
      <c r="K557" s="63"/>
    </row>
    <row r="558" spans="1:11" ht="12.75">
      <c r="A558" s="63"/>
      <c r="B558" s="72"/>
      <c r="C558" s="72" t="s">
        <v>23</v>
      </c>
      <c r="D558" s="71"/>
      <c r="E558" s="73"/>
      <c r="F558" s="85"/>
      <c r="G558" s="71"/>
      <c r="H558" s="71"/>
      <c r="I558" s="63"/>
      <c r="J558" s="63"/>
      <c r="K558" s="63"/>
    </row>
    <row r="559" spans="1:11" ht="13.5" thickBot="1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</row>
    <row r="560" spans="1:11" ht="12.75" customHeight="1">
      <c r="A560" s="391" t="s">
        <v>59</v>
      </c>
      <c r="B560" s="391" t="s">
        <v>3</v>
      </c>
      <c r="C560" s="195"/>
      <c r="D560" s="195"/>
      <c r="E560" s="195"/>
      <c r="F560" s="195"/>
      <c r="G560" s="195"/>
      <c r="H560" s="196"/>
      <c r="I560" s="196"/>
      <c r="J560" s="197"/>
      <c r="K560" s="63"/>
    </row>
    <row r="561" spans="1:11" ht="12.75">
      <c r="A561" s="392"/>
      <c r="B561" s="282" t="s">
        <v>149</v>
      </c>
      <c r="C561" s="188"/>
      <c r="D561" s="188"/>
      <c r="E561" s="188" t="s">
        <v>118</v>
      </c>
      <c r="F561" s="188"/>
      <c r="G561" s="188"/>
      <c r="H561" s="188"/>
      <c r="I561" s="188"/>
      <c r="J561" s="261"/>
      <c r="K561" s="63"/>
    </row>
    <row r="562" spans="1:11" ht="12.75">
      <c r="A562" s="392"/>
      <c r="B562" s="282" t="s">
        <v>64</v>
      </c>
      <c r="C562" s="188"/>
      <c r="D562" s="188"/>
      <c r="E562" s="188" t="s">
        <v>64</v>
      </c>
      <c r="F562" s="188"/>
      <c r="G562" s="188"/>
      <c r="H562" s="188"/>
      <c r="I562" s="188"/>
      <c r="J562" s="261"/>
      <c r="K562" s="63"/>
    </row>
    <row r="563" spans="1:11" ht="34.5" thickBot="1">
      <c r="A563" s="393"/>
      <c r="B563" s="88" t="s">
        <v>13</v>
      </c>
      <c r="C563" s="79" t="s">
        <v>14</v>
      </c>
      <c r="D563" s="79" t="s">
        <v>15</v>
      </c>
      <c r="E563" s="79" t="s">
        <v>13</v>
      </c>
      <c r="F563" s="79" t="s">
        <v>14</v>
      </c>
      <c r="G563" s="79" t="s">
        <v>15</v>
      </c>
      <c r="H563" s="79"/>
      <c r="I563" s="79"/>
      <c r="J563" s="264"/>
      <c r="K563" s="63"/>
    </row>
    <row r="564" spans="1:11" ht="12.75">
      <c r="A564" s="86">
        <v>0</v>
      </c>
      <c r="B564" s="394">
        <v>544.2</v>
      </c>
      <c r="C564" s="316"/>
      <c r="D564" s="395"/>
      <c r="E564" s="394">
        <v>227.34</v>
      </c>
      <c r="F564" s="316"/>
      <c r="G564" s="396"/>
      <c r="H564" s="397"/>
      <c r="I564" s="316"/>
      <c r="J564" s="342"/>
      <c r="K564" s="63"/>
    </row>
    <row r="565" spans="1:11" ht="12.75">
      <c r="A565" s="90">
        <v>1</v>
      </c>
      <c r="B565" s="99">
        <f>B564+C565</f>
        <v>544.2700000000001</v>
      </c>
      <c r="C565" s="96">
        <f>D565/2000</f>
        <v>0.07</v>
      </c>
      <c r="D565" s="78">
        <v>140</v>
      </c>
      <c r="E565" s="99">
        <f aca="true" t="shared" si="69" ref="E565:E585">E564+F565</f>
        <v>227.35</v>
      </c>
      <c r="F565" s="96">
        <f>G565/2000</f>
        <v>0.01</v>
      </c>
      <c r="G565" s="78">
        <v>20</v>
      </c>
      <c r="H565" s="398"/>
      <c r="I565" s="96"/>
      <c r="J565" s="104"/>
      <c r="K565" s="63"/>
    </row>
    <row r="566" spans="1:11" ht="12.75">
      <c r="A566" s="87">
        <v>2</v>
      </c>
      <c r="B566" s="99">
        <f aca="true" t="shared" si="70" ref="B566:B588">B565+C566</f>
        <v>544.3600000000001</v>
      </c>
      <c r="C566" s="96">
        <f aca="true" t="shared" si="71" ref="C566:C588">D566/2000</f>
        <v>0.09</v>
      </c>
      <c r="D566" s="78">
        <v>180</v>
      </c>
      <c r="E566" s="99">
        <f t="shared" si="69"/>
        <v>227.35999999999999</v>
      </c>
      <c r="F566" s="96">
        <f aca="true" t="shared" si="72" ref="F566:F588">G566/2000</f>
        <v>0.01</v>
      </c>
      <c r="G566" s="78">
        <v>20</v>
      </c>
      <c r="H566" s="398"/>
      <c r="I566" s="96"/>
      <c r="J566" s="104"/>
      <c r="K566" s="63"/>
    </row>
    <row r="567" spans="1:11" ht="12.75">
      <c r="A567" s="90">
        <v>3</v>
      </c>
      <c r="B567" s="99">
        <f t="shared" si="70"/>
        <v>544.4400000000002</v>
      </c>
      <c r="C567" s="96">
        <f t="shared" si="71"/>
        <v>0.08</v>
      </c>
      <c r="D567" s="78">
        <v>160</v>
      </c>
      <c r="E567" s="99">
        <f t="shared" si="69"/>
        <v>227.36999999999998</v>
      </c>
      <c r="F567" s="96">
        <f t="shared" si="72"/>
        <v>0.01</v>
      </c>
      <c r="G567" s="78">
        <v>20</v>
      </c>
      <c r="H567" s="398"/>
      <c r="I567" s="96"/>
      <c r="J567" s="104"/>
      <c r="K567" s="63"/>
    </row>
    <row r="568" spans="1:11" ht="12.75">
      <c r="A568" s="87">
        <v>4</v>
      </c>
      <c r="B568" s="99">
        <f t="shared" si="70"/>
        <v>544.5000000000001</v>
      </c>
      <c r="C568" s="96">
        <f t="shared" si="71"/>
        <v>0.06</v>
      </c>
      <c r="D568" s="78">
        <v>120</v>
      </c>
      <c r="E568" s="99">
        <f t="shared" si="69"/>
        <v>227.37999999999997</v>
      </c>
      <c r="F568" s="96">
        <f t="shared" si="72"/>
        <v>0.01</v>
      </c>
      <c r="G568" s="78">
        <v>20</v>
      </c>
      <c r="H568" s="398"/>
      <c r="I568" s="96"/>
      <c r="J568" s="104"/>
      <c r="K568" s="63"/>
    </row>
    <row r="569" spans="1:11" ht="12.75">
      <c r="A569" s="90">
        <v>5</v>
      </c>
      <c r="B569" s="99">
        <f t="shared" si="70"/>
        <v>544.5900000000001</v>
      </c>
      <c r="C569" s="96">
        <f t="shared" si="71"/>
        <v>0.09</v>
      </c>
      <c r="D569" s="78">
        <v>180</v>
      </c>
      <c r="E569" s="99">
        <f t="shared" si="69"/>
        <v>227.38999999999996</v>
      </c>
      <c r="F569" s="96">
        <f t="shared" si="72"/>
        <v>0.01</v>
      </c>
      <c r="G569" s="78">
        <v>20</v>
      </c>
      <c r="H569" s="398"/>
      <c r="I569" s="96"/>
      <c r="J569" s="104"/>
      <c r="K569" s="63"/>
    </row>
    <row r="570" spans="1:11" ht="12.75">
      <c r="A570" s="87">
        <v>6</v>
      </c>
      <c r="B570" s="99">
        <f t="shared" si="70"/>
        <v>544.6700000000002</v>
      </c>
      <c r="C570" s="96">
        <f t="shared" si="71"/>
        <v>0.08</v>
      </c>
      <c r="D570" s="78">
        <v>160</v>
      </c>
      <c r="E570" s="99">
        <f t="shared" si="69"/>
        <v>227.39999999999995</v>
      </c>
      <c r="F570" s="96">
        <f t="shared" si="72"/>
        <v>0.01</v>
      </c>
      <c r="G570" s="78">
        <v>20</v>
      </c>
      <c r="H570" s="398"/>
      <c r="I570" s="96"/>
      <c r="J570" s="104"/>
      <c r="K570" s="63"/>
    </row>
    <row r="571" spans="1:11" ht="12.75">
      <c r="A571" s="90">
        <v>7</v>
      </c>
      <c r="B571" s="99">
        <f t="shared" si="70"/>
        <v>544.7700000000002</v>
      </c>
      <c r="C571" s="96">
        <f t="shared" si="71"/>
        <v>0.1</v>
      </c>
      <c r="D571" s="78">
        <v>200</v>
      </c>
      <c r="E571" s="99">
        <f t="shared" si="69"/>
        <v>227.41999999999996</v>
      </c>
      <c r="F571" s="96">
        <f t="shared" si="72"/>
        <v>0.02</v>
      </c>
      <c r="G571" s="78">
        <v>40</v>
      </c>
      <c r="H571" s="398"/>
      <c r="I571" s="96"/>
      <c r="J571" s="104"/>
      <c r="K571" s="63"/>
    </row>
    <row r="572" spans="1:11" ht="12.75">
      <c r="A572" s="87">
        <v>8</v>
      </c>
      <c r="B572" s="99">
        <f t="shared" si="70"/>
        <v>544.8300000000002</v>
      </c>
      <c r="C572" s="96">
        <f t="shared" si="71"/>
        <v>0.06</v>
      </c>
      <c r="D572" s="78">
        <v>120</v>
      </c>
      <c r="E572" s="99">
        <f t="shared" si="69"/>
        <v>227.42999999999995</v>
      </c>
      <c r="F572" s="96">
        <f t="shared" si="72"/>
        <v>0.01</v>
      </c>
      <c r="G572" s="78">
        <v>20</v>
      </c>
      <c r="H572" s="398"/>
      <c r="I572" s="96"/>
      <c r="J572" s="104"/>
      <c r="K572" s="63"/>
    </row>
    <row r="573" spans="1:11" ht="12.75">
      <c r="A573" s="90">
        <v>9</v>
      </c>
      <c r="B573" s="99">
        <f t="shared" si="70"/>
        <v>544.8700000000001</v>
      </c>
      <c r="C573" s="96">
        <f t="shared" si="71"/>
        <v>0.04</v>
      </c>
      <c r="D573" s="78">
        <v>80</v>
      </c>
      <c r="E573" s="99">
        <f t="shared" si="69"/>
        <v>227.44999999999996</v>
      </c>
      <c r="F573" s="96">
        <f t="shared" si="72"/>
        <v>0.02</v>
      </c>
      <c r="G573" s="389">
        <v>40</v>
      </c>
      <c r="H573" s="398"/>
      <c r="I573" s="96"/>
      <c r="J573" s="105"/>
      <c r="K573" s="63"/>
    </row>
    <row r="574" spans="1:11" ht="12.75">
      <c r="A574" s="87">
        <v>10</v>
      </c>
      <c r="B574" s="99">
        <f t="shared" si="70"/>
        <v>544.9100000000001</v>
      </c>
      <c r="C574" s="96">
        <f t="shared" si="71"/>
        <v>0.04</v>
      </c>
      <c r="D574" s="78">
        <v>80</v>
      </c>
      <c r="E574" s="99">
        <f t="shared" si="69"/>
        <v>227.46999999999997</v>
      </c>
      <c r="F574" s="96">
        <f t="shared" si="72"/>
        <v>0.02</v>
      </c>
      <c r="G574" s="78">
        <v>40</v>
      </c>
      <c r="H574" s="398"/>
      <c r="I574" s="96"/>
      <c r="J574" s="104"/>
      <c r="K574" s="63"/>
    </row>
    <row r="575" spans="1:11" ht="12.75">
      <c r="A575" s="90">
        <v>11</v>
      </c>
      <c r="B575" s="99">
        <f t="shared" si="70"/>
        <v>544.9300000000001</v>
      </c>
      <c r="C575" s="96">
        <f t="shared" si="71"/>
        <v>0.02</v>
      </c>
      <c r="D575" s="78">
        <v>40</v>
      </c>
      <c r="E575" s="99">
        <f t="shared" si="69"/>
        <v>227.48999999999998</v>
      </c>
      <c r="F575" s="96">
        <f t="shared" si="72"/>
        <v>0.02</v>
      </c>
      <c r="G575" s="78">
        <v>40</v>
      </c>
      <c r="H575" s="398"/>
      <c r="I575" s="96"/>
      <c r="J575" s="104"/>
      <c r="K575" s="63"/>
    </row>
    <row r="576" spans="1:11" ht="12.75">
      <c r="A576" s="87">
        <v>12</v>
      </c>
      <c r="B576" s="99">
        <f>B575+C576</f>
        <v>544.95</v>
      </c>
      <c r="C576" s="96">
        <f t="shared" si="71"/>
        <v>0.02</v>
      </c>
      <c r="D576" s="78">
        <v>40</v>
      </c>
      <c r="E576" s="99">
        <f t="shared" si="69"/>
        <v>227.51999999999998</v>
      </c>
      <c r="F576" s="96">
        <f t="shared" si="72"/>
        <v>0.03</v>
      </c>
      <c r="G576" s="78">
        <v>60</v>
      </c>
      <c r="H576" s="398"/>
      <c r="I576" s="96"/>
      <c r="J576" s="104"/>
      <c r="K576" s="63"/>
    </row>
    <row r="577" spans="1:11" ht="12.75">
      <c r="A577" s="90">
        <v>13</v>
      </c>
      <c r="B577" s="99">
        <f t="shared" si="70"/>
        <v>544.98</v>
      </c>
      <c r="C577" s="96">
        <f t="shared" si="71"/>
        <v>0.03</v>
      </c>
      <c r="D577" s="78">
        <v>60</v>
      </c>
      <c r="E577" s="99">
        <f t="shared" si="69"/>
        <v>227.52999999999997</v>
      </c>
      <c r="F577" s="96">
        <f t="shared" si="72"/>
        <v>0.01</v>
      </c>
      <c r="G577" s="78">
        <v>20</v>
      </c>
      <c r="H577" s="398"/>
      <c r="I577" s="96"/>
      <c r="J577" s="104"/>
      <c r="K577" s="63"/>
    </row>
    <row r="578" spans="1:11" ht="12.75">
      <c r="A578" s="87">
        <v>14</v>
      </c>
      <c r="B578" s="99">
        <f t="shared" si="70"/>
        <v>545.01</v>
      </c>
      <c r="C578" s="96">
        <f t="shared" si="71"/>
        <v>0.03</v>
      </c>
      <c r="D578" s="78">
        <v>60</v>
      </c>
      <c r="E578" s="99">
        <f t="shared" si="69"/>
        <v>227.55999999999997</v>
      </c>
      <c r="F578" s="96">
        <f t="shared" si="72"/>
        <v>0.03</v>
      </c>
      <c r="G578" s="78">
        <v>60</v>
      </c>
      <c r="H578" s="398"/>
      <c r="I578" s="96"/>
      <c r="J578" s="104"/>
      <c r="K578" s="63"/>
    </row>
    <row r="579" spans="1:11" ht="12.75">
      <c r="A579" s="90">
        <v>15</v>
      </c>
      <c r="B579" s="99">
        <f t="shared" si="70"/>
        <v>545.05</v>
      </c>
      <c r="C579" s="96">
        <f t="shared" si="71"/>
        <v>0.04</v>
      </c>
      <c r="D579" s="78">
        <v>80</v>
      </c>
      <c r="E579" s="99">
        <f t="shared" si="69"/>
        <v>227.58999999999997</v>
      </c>
      <c r="F579" s="96">
        <f t="shared" si="72"/>
        <v>0.03</v>
      </c>
      <c r="G579" s="78">
        <v>60</v>
      </c>
      <c r="H579" s="398"/>
      <c r="I579" s="96"/>
      <c r="J579" s="104"/>
      <c r="K579" s="63"/>
    </row>
    <row r="580" spans="1:11" ht="12.75">
      <c r="A580" s="87">
        <v>16</v>
      </c>
      <c r="B580" s="99">
        <f t="shared" si="70"/>
        <v>545.0799999999999</v>
      </c>
      <c r="C580" s="96">
        <f t="shared" si="71"/>
        <v>0.03</v>
      </c>
      <c r="D580" s="78">
        <v>60</v>
      </c>
      <c r="E580" s="99">
        <f t="shared" si="69"/>
        <v>227.60999999999999</v>
      </c>
      <c r="F580" s="96">
        <f t="shared" si="72"/>
        <v>0.02</v>
      </c>
      <c r="G580" s="78">
        <v>40</v>
      </c>
      <c r="H580" s="398"/>
      <c r="I580" s="96"/>
      <c r="J580" s="104"/>
      <c r="K580" s="63"/>
    </row>
    <row r="581" spans="1:11" ht="12.75">
      <c r="A581" s="90">
        <v>17</v>
      </c>
      <c r="B581" s="99">
        <f t="shared" si="70"/>
        <v>545.1399999999999</v>
      </c>
      <c r="C581" s="96">
        <f t="shared" si="71"/>
        <v>0.06</v>
      </c>
      <c r="D581" s="78">
        <v>120</v>
      </c>
      <c r="E581" s="99">
        <f t="shared" si="69"/>
        <v>227.61999999999998</v>
      </c>
      <c r="F581" s="96">
        <f t="shared" si="72"/>
        <v>0.01</v>
      </c>
      <c r="G581" s="78">
        <v>20</v>
      </c>
      <c r="H581" s="398"/>
      <c r="I581" s="96"/>
      <c r="J581" s="104"/>
      <c r="K581" s="63"/>
    </row>
    <row r="582" spans="1:11" ht="12.75">
      <c r="A582" s="87">
        <v>18</v>
      </c>
      <c r="B582" s="99">
        <f t="shared" si="70"/>
        <v>545.1899999999998</v>
      </c>
      <c r="C582" s="96">
        <f t="shared" si="71"/>
        <v>0.05</v>
      </c>
      <c r="D582" s="78">
        <v>100</v>
      </c>
      <c r="E582" s="99">
        <f t="shared" si="69"/>
        <v>227.62999999999997</v>
      </c>
      <c r="F582" s="96">
        <f t="shared" si="72"/>
        <v>0.01</v>
      </c>
      <c r="G582" s="78">
        <v>20</v>
      </c>
      <c r="H582" s="398"/>
      <c r="I582" s="96"/>
      <c r="J582" s="104"/>
      <c r="K582" s="63"/>
    </row>
    <row r="583" spans="1:11" ht="12.75">
      <c r="A583" s="90">
        <v>19</v>
      </c>
      <c r="B583" s="99">
        <f t="shared" si="70"/>
        <v>545.2399999999998</v>
      </c>
      <c r="C583" s="96">
        <f t="shared" si="71"/>
        <v>0.05</v>
      </c>
      <c r="D583" s="78">
        <v>100</v>
      </c>
      <c r="E583" s="99">
        <f t="shared" si="69"/>
        <v>227.63999999999996</v>
      </c>
      <c r="F583" s="96">
        <f t="shared" si="72"/>
        <v>0.01</v>
      </c>
      <c r="G583" s="78">
        <v>20</v>
      </c>
      <c r="H583" s="398"/>
      <c r="I583" s="96"/>
      <c r="J583" s="104"/>
      <c r="K583" s="63"/>
    </row>
    <row r="584" spans="1:11" ht="12.75">
      <c r="A584" s="87">
        <v>20</v>
      </c>
      <c r="B584" s="99">
        <f t="shared" si="70"/>
        <v>545.2799999999997</v>
      </c>
      <c r="C584" s="96">
        <f t="shared" si="71"/>
        <v>0.04</v>
      </c>
      <c r="D584" s="78">
        <v>80</v>
      </c>
      <c r="E584" s="99">
        <f t="shared" si="69"/>
        <v>227.64999999999995</v>
      </c>
      <c r="F584" s="96">
        <f t="shared" si="72"/>
        <v>0.01</v>
      </c>
      <c r="G584" s="78">
        <v>20</v>
      </c>
      <c r="H584" s="398"/>
      <c r="I584" s="96"/>
      <c r="J584" s="104"/>
      <c r="K584" s="63"/>
    </row>
    <row r="585" spans="1:11" ht="12.75">
      <c r="A585" s="90">
        <v>21</v>
      </c>
      <c r="B585" s="99">
        <f t="shared" si="70"/>
        <v>545.3199999999997</v>
      </c>
      <c r="C585" s="96">
        <f t="shared" si="71"/>
        <v>0.04</v>
      </c>
      <c r="D585" s="78">
        <v>80</v>
      </c>
      <c r="E585" s="99">
        <f t="shared" si="69"/>
        <v>227.65999999999994</v>
      </c>
      <c r="F585" s="96">
        <f t="shared" si="72"/>
        <v>0.01</v>
      </c>
      <c r="G585" s="78">
        <v>20</v>
      </c>
      <c r="H585" s="398"/>
      <c r="I585" s="96"/>
      <c r="J585" s="104"/>
      <c r="K585" s="63"/>
    </row>
    <row r="586" spans="1:11" ht="12.75">
      <c r="A586" s="87">
        <v>22</v>
      </c>
      <c r="B586" s="99">
        <f>B585+C586</f>
        <v>545.3599999999997</v>
      </c>
      <c r="C586" s="96">
        <f t="shared" si="71"/>
        <v>0.04</v>
      </c>
      <c r="D586" s="78">
        <v>80</v>
      </c>
      <c r="E586" s="99">
        <f>E585+F586</f>
        <v>227.66999999999993</v>
      </c>
      <c r="F586" s="96">
        <f t="shared" si="72"/>
        <v>0.01</v>
      </c>
      <c r="G586" s="78">
        <v>20</v>
      </c>
      <c r="H586" s="398"/>
      <c r="I586" s="96"/>
      <c r="J586" s="104"/>
      <c r="K586" s="63"/>
    </row>
    <row r="587" spans="1:11" ht="12.75">
      <c r="A587" s="90">
        <v>23</v>
      </c>
      <c r="B587" s="99">
        <f t="shared" si="70"/>
        <v>545.4299999999997</v>
      </c>
      <c r="C587" s="96">
        <f t="shared" si="71"/>
        <v>0.07</v>
      </c>
      <c r="D587" s="78">
        <v>140</v>
      </c>
      <c r="E587" s="99">
        <f>E586+F587</f>
        <v>227.67999999999992</v>
      </c>
      <c r="F587" s="96">
        <f t="shared" si="72"/>
        <v>0.01</v>
      </c>
      <c r="G587" s="78">
        <v>20</v>
      </c>
      <c r="H587" s="398"/>
      <c r="I587" s="96"/>
      <c r="J587" s="104"/>
      <c r="K587" s="63"/>
    </row>
    <row r="588" spans="1:11" ht="12.75">
      <c r="A588" s="87">
        <v>24</v>
      </c>
      <c r="B588" s="100">
        <f t="shared" si="70"/>
        <v>545.5199999999998</v>
      </c>
      <c r="C588" s="97">
        <f t="shared" si="71"/>
        <v>0.09</v>
      </c>
      <c r="D588" s="78">
        <v>180</v>
      </c>
      <c r="E588" s="100">
        <f>E587+F588</f>
        <v>227.6899999999999</v>
      </c>
      <c r="F588" s="97">
        <f t="shared" si="72"/>
        <v>0.01</v>
      </c>
      <c r="G588" s="78">
        <v>20</v>
      </c>
      <c r="H588" s="399"/>
      <c r="I588" s="97"/>
      <c r="J588" s="104"/>
      <c r="K588" s="63"/>
    </row>
    <row r="589" spans="1:11" ht="13.5" thickBot="1">
      <c r="A589" s="400" t="s">
        <v>7</v>
      </c>
      <c r="B589" s="401"/>
      <c r="C589" s="402"/>
      <c r="D589" s="403">
        <f>SUM(D565:D588)</f>
        <v>2640</v>
      </c>
      <c r="E589" s="401"/>
      <c r="F589" s="402"/>
      <c r="G589" s="404">
        <f>SUM(G565:G588)</f>
        <v>700</v>
      </c>
      <c r="H589" s="405"/>
      <c r="I589" s="402"/>
      <c r="J589" s="406"/>
      <c r="K589" s="63"/>
    </row>
    <row r="590" spans="1:11" ht="12.75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</row>
    <row r="591" spans="1:11" ht="12.75">
      <c r="A591" s="63"/>
      <c r="B591" s="64" t="s">
        <v>65</v>
      </c>
      <c r="C591" s="63"/>
      <c r="D591" s="63"/>
      <c r="E591" s="63"/>
      <c r="F591" s="63"/>
      <c r="G591" s="63"/>
      <c r="H591" s="63"/>
      <c r="I591" s="63"/>
      <c r="J591" s="63"/>
      <c r="K591" s="63"/>
    </row>
    <row r="592" spans="1:11" ht="12.75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</row>
    <row r="593" spans="1:11" ht="12.75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</row>
    <row r="594" spans="1:11" ht="15.75">
      <c r="A594" s="63"/>
      <c r="B594" s="177" t="s">
        <v>114</v>
      </c>
      <c r="C594" s="177"/>
      <c r="D594" s="177"/>
      <c r="E594" s="177"/>
      <c r="F594" s="177"/>
      <c r="G594" s="177"/>
      <c r="H594" s="177"/>
      <c r="I594" s="63"/>
      <c r="J594" s="63"/>
      <c r="K594" s="63"/>
    </row>
    <row r="595" spans="1:11" ht="12.75">
      <c r="A595" s="63"/>
      <c r="B595" s="178" t="s">
        <v>22</v>
      </c>
      <c r="C595" s="178"/>
      <c r="D595" s="178"/>
      <c r="E595" s="178"/>
      <c r="F595" s="178"/>
      <c r="G595" s="178"/>
      <c r="H595" s="178"/>
      <c r="I595" s="63"/>
      <c r="J595" s="63"/>
      <c r="K595" s="63"/>
    </row>
    <row r="596" spans="1:11" ht="15">
      <c r="A596" s="63"/>
      <c r="B596" s="179" t="s">
        <v>131</v>
      </c>
      <c r="C596" s="179"/>
      <c r="D596" s="179"/>
      <c r="E596" s="179"/>
      <c r="F596" s="179"/>
      <c r="G596" s="179"/>
      <c r="H596" s="179"/>
      <c r="I596" s="63"/>
      <c r="J596" s="63"/>
      <c r="K596" s="63"/>
    </row>
    <row r="597" spans="1:11" ht="15">
      <c r="A597" s="63"/>
      <c r="B597" s="75" t="s">
        <v>93</v>
      </c>
      <c r="C597" s="81"/>
      <c r="D597" s="81"/>
      <c r="E597" s="77"/>
      <c r="F597" s="82"/>
      <c r="G597" s="83"/>
      <c r="H597" s="84"/>
      <c r="I597" s="63"/>
      <c r="J597" s="63"/>
      <c r="K597" s="63"/>
    </row>
    <row r="598" spans="1:11" ht="12.75">
      <c r="A598" s="63"/>
      <c r="B598" s="72"/>
      <c r="C598" s="72" t="s">
        <v>23</v>
      </c>
      <c r="D598" s="71"/>
      <c r="E598" s="73"/>
      <c r="F598" s="85"/>
      <c r="G598" s="71"/>
      <c r="H598" s="71"/>
      <c r="I598" s="63"/>
      <c r="J598" s="63"/>
      <c r="K598" s="63"/>
    </row>
    <row r="599" spans="1:11" ht="13.5" thickBot="1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</row>
    <row r="600" spans="1:11" ht="12.75">
      <c r="A600" s="191" t="s">
        <v>59</v>
      </c>
      <c r="B600" s="194" t="s">
        <v>3</v>
      </c>
      <c r="C600" s="195"/>
      <c r="D600" s="195"/>
      <c r="E600" s="195"/>
      <c r="F600" s="195"/>
      <c r="G600" s="195"/>
      <c r="H600" s="196"/>
      <c r="I600" s="196"/>
      <c r="J600" s="197"/>
      <c r="K600" s="63"/>
    </row>
    <row r="601" spans="1:11" ht="12.75">
      <c r="A601" s="192"/>
      <c r="B601" s="188" t="s">
        <v>115</v>
      </c>
      <c r="C601" s="188"/>
      <c r="D601" s="188"/>
      <c r="E601" s="188"/>
      <c r="F601" s="188"/>
      <c r="G601" s="188"/>
      <c r="H601" s="189"/>
      <c r="I601" s="189"/>
      <c r="J601" s="190"/>
      <c r="K601" s="63"/>
    </row>
    <row r="602" spans="1:11" ht="12.75">
      <c r="A602" s="192"/>
      <c r="B602" s="188" t="s">
        <v>116</v>
      </c>
      <c r="C602" s="188"/>
      <c r="D602" s="188"/>
      <c r="E602" s="188"/>
      <c r="F602" s="188"/>
      <c r="G602" s="188"/>
      <c r="H602" s="189"/>
      <c r="I602" s="189"/>
      <c r="J602" s="190"/>
      <c r="K602" s="63"/>
    </row>
    <row r="603" spans="1:11" ht="34.5" thickBot="1">
      <c r="A603" s="193"/>
      <c r="B603" s="79" t="s">
        <v>13</v>
      </c>
      <c r="C603" s="79" t="s">
        <v>14</v>
      </c>
      <c r="D603" s="79" t="s">
        <v>15</v>
      </c>
      <c r="E603" s="79"/>
      <c r="F603" s="79"/>
      <c r="G603" s="79"/>
      <c r="H603" s="89"/>
      <c r="I603" s="89"/>
      <c r="J603" s="101"/>
      <c r="K603" s="63"/>
    </row>
    <row r="604" spans="1:11" ht="12.75">
      <c r="A604" s="95">
        <v>0</v>
      </c>
      <c r="B604" s="269">
        <v>13.58</v>
      </c>
      <c r="C604" s="267"/>
      <c r="D604" s="267"/>
      <c r="E604" s="72"/>
      <c r="F604" s="96"/>
      <c r="G604" s="102"/>
      <c r="H604" s="96"/>
      <c r="I604" s="96"/>
      <c r="J604" s="103"/>
      <c r="K604" s="63"/>
    </row>
    <row r="605" spans="1:11" ht="12.75">
      <c r="A605" s="90">
        <v>1</v>
      </c>
      <c r="B605" s="269">
        <f>B604+C605</f>
        <v>13.58</v>
      </c>
      <c r="C605" s="267">
        <f>D605/4000</f>
        <v>0</v>
      </c>
      <c r="D605" s="267">
        <v>0</v>
      </c>
      <c r="E605" s="100"/>
      <c r="F605" s="96"/>
      <c r="G605" s="91"/>
      <c r="H605" s="96"/>
      <c r="I605" s="97"/>
      <c r="J605" s="104"/>
      <c r="K605" s="63"/>
    </row>
    <row r="606" spans="1:11" ht="12.75">
      <c r="A606" s="87">
        <v>2</v>
      </c>
      <c r="B606" s="269">
        <f aca="true" t="shared" si="73" ref="B606:B628">B605+C606</f>
        <v>13.58</v>
      </c>
      <c r="C606" s="267">
        <f aca="true" t="shared" si="74" ref="C606:C628">D606/4000</f>
        <v>0</v>
      </c>
      <c r="D606" s="267">
        <v>0</v>
      </c>
      <c r="E606" s="99"/>
      <c r="F606" s="96"/>
      <c r="G606" s="91"/>
      <c r="H606" s="96"/>
      <c r="I606" s="97"/>
      <c r="J606" s="104"/>
      <c r="K606" s="63"/>
    </row>
    <row r="607" spans="1:11" ht="12.75">
      <c r="A607" s="90">
        <v>3</v>
      </c>
      <c r="B607" s="269">
        <f t="shared" si="73"/>
        <v>13.59</v>
      </c>
      <c r="C607" s="267">
        <f t="shared" si="74"/>
        <v>0.01</v>
      </c>
      <c r="D607" s="267">
        <v>40</v>
      </c>
      <c r="E607" s="99"/>
      <c r="F607" s="96"/>
      <c r="G607" s="91"/>
      <c r="H607" s="96"/>
      <c r="I607" s="97"/>
      <c r="J607" s="104"/>
      <c r="K607" s="63"/>
    </row>
    <row r="608" spans="1:11" ht="12.75">
      <c r="A608" s="87">
        <v>4</v>
      </c>
      <c r="B608" s="269">
        <f t="shared" si="73"/>
        <v>13.59</v>
      </c>
      <c r="C608" s="267">
        <f t="shared" si="74"/>
        <v>0</v>
      </c>
      <c r="D608" s="267">
        <v>0</v>
      </c>
      <c r="E608" s="99"/>
      <c r="F608" s="96"/>
      <c r="G608" s="91"/>
      <c r="H608" s="96"/>
      <c r="I608" s="97"/>
      <c r="J608" s="104"/>
      <c r="K608" s="63"/>
    </row>
    <row r="609" spans="1:11" ht="12.75">
      <c r="A609" s="90">
        <v>5</v>
      </c>
      <c r="B609" s="269">
        <f t="shared" si="73"/>
        <v>13.6</v>
      </c>
      <c r="C609" s="267">
        <f t="shared" si="74"/>
        <v>0.01</v>
      </c>
      <c r="D609" s="267">
        <v>40</v>
      </c>
      <c r="E609" s="99"/>
      <c r="F609" s="96"/>
      <c r="G609" s="91"/>
      <c r="H609" s="96"/>
      <c r="I609" s="97"/>
      <c r="J609" s="104"/>
      <c r="K609" s="63"/>
    </row>
    <row r="610" spans="1:11" ht="12.75">
      <c r="A610" s="87">
        <v>6</v>
      </c>
      <c r="B610" s="269">
        <f t="shared" si="73"/>
        <v>13.6</v>
      </c>
      <c r="C610" s="267">
        <f t="shared" si="74"/>
        <v>0</v>
      </c>
      <c r="D610" s="267">
        <v>0</v>
      </c>
      <c r="E610" s="99"/>
      <c r="F610" s="96"/>
      <c r="G610" s="91"/>
      <c r="H610" s="96"/>
      <c r="I610" s="97"/>
      <c r="J610" s="104"/>
      <c r="K610" s="63"/>
    </row>
    <row r="611" spans="1:11" ht="12.75">
      <c r="A611" s="90">
        <v>7</v>
      </c>
      <c r="B611" s="269">
        <f t="shared" si="73"/>
        <v>13.6</v>
      </c>
      <c r="C611" s="267">
        <f t="shared" si="74"/>
        <v>0</v>
      </c>
      <c r="D611" s="267">
        <v>0</v>
      </c>
      <c r="E611" s="99"/>
      <c r="F611" s="96"/>
      <c r="G611" s="91"/>
      <c r="H611" s="96"/>
      <c r="I611" s="97"/>
      <c r="J611" s="104"/>
      <c r="K611" s="63"/>
    </row>
    <row r="612" spans="1:11" ht="12.75">
      <c r="A612" s="87">
        <v>8</v>
      </c>
      <c r="B612" s="269">
        <f t="shared" si="73"/>
        <v>13.61</v>
      </c>
      <c r="C612" s="267">
        <f t="shared" si="74"/>
        <v>0.01</v>
      </c>
      <c r="D612" s="267">
        <v>40</v>
      </c>
      <c r="E612" s="99"/>
      <c r="F612" s="96"/>
      <c r="G612" s="91"/>
      <c r="H612" s="96"/>
      <c r="I612" s="97"/>
      <c r="J612" s="104"/>
      <c r="K612" s="63"/>
    </row>
    <row r="613" spans="1:11" ht="12.75">
      <c r="A613" s="90">
        <v>9</v>
      </c>
      <c r="B613" s="269">
        <f t="shared" si="73"/>
        <v>13.62</v>
      </c>
      <c r="C613" s="267">
        <f t="shared" si="74"/>
        <v>0.01</v>
      </c>
      <c r="D613" s="267">
        <v>40</v>
      </c>
      <c r="E613" s="99"/>
      <c r="F613" s="96"/>
      <c r="G613" s="91"/>
      <c r="H613" s="96"/>
      <c r="I613" s="97"/>
      <c r="J613" s="105"/>
      <c r="K613" s="63"/>
    </row>
    <row r="614" spans="1:11" ht="12.75">
      <c r="A614" s="87">
        <v>10</v>
      </c>
      <c r="B614" s="269">
        <f t="shared" si="73"/>
        <v>13.629999999999999</v>
      </c>
      <c r="C614" s="267">
        <f t="shared" si="74"/>
        <v>0.01</v>
      </c>
      <c r="D614" s="267">
        <v>40</v>
      </c>
      <c r="E614" s="99"/>
      <c r="F614" s="96"/>
      <c r="G614" s="91"/>
      <c r="H614" s="96"/>
      <c r="I614" s="97"/>
      <c r="J614" s="104"/>
      <c r="K614" s="63"/>
    </row>
    <row r="615" spans="1:11" ht="12.75">
      <c r="A615" s="90">
        <v>11</v>
      </c>
      <c r="B615" s="269">
        <f t="shared" si="73"/>
        <v>13.629999999999999</v>
      </c>
      <c r="C615" s="267">
        <f t="shared" si="74"/>
        <v>0</v>
      </c>
      <c r="D615" s="267">
        <v>0</v>
      </c>
      <c r="E615" s="99"/>
      <c r="F615" s="96"/>
      <c r="G615" s="91"/>
      <c r="H615" s="96"/>
      <c r="I615" s="97"/>
      <c r="J615" s="104"/>
      <c r="K615" s="63"/>
    </row>
    <row r="616" spans="1:11" ht="12.75">
      <c r="A616" s="87">
        <v>12</v>
      </c>
      <c r="B616" s="269">
        <f t="shared" si="73"/>
        <v>13.629999999999999</v>
      </c>
      <c r="C616" s="267">
        <f t="shared" si="74"/>
        <v>0</v>
      </c>
      <c r="D616" s="267">
        <v>0</v>
      </c>
      <c r="E616" s="99"/>
      <c r="F616" s="96"/>
      <c r="G616" s="91"/>
      <c r="H616" s="96"/>
      <c r="I616" s="97"/>
      <c r="J616" s="104"/>
      <c r="K616" s="63"/>
    </row>
    <row r="617" spans="1:11" ht="12.75">
      <c r="A617" s="90">
        <v>13</v>
      </c>
      <c r="B617" s="269">
        <f t="shared" si="73"/>
        <v>13.629999999999999</v>
      </c>
      <c r="C617" s="267">
        <f t="shared" si="74"/>
        <v>0</v>
      </c>
      <c r="D617" s="267">
        <v>0</v>
      </c>
      <c r="E617" s="99"/>
      <c r="F617" s="96"/>
      <c r="G617" s="91"/>
      <c r="H617" s="96"/>
      <c r="I617" s="97"/>
      <c r="J617" s="104"/>
      <c r="K617" s="63"/>
    </row>
    <row r="618" spans="1:11" ht="12.75">
      <c r="A618" s="87">
        <v>14</v>
      </c>
      <c r="B618" s="269">
        <f t="shared" si="73"/>
        <v>13.629999999999999</v>
      </c>
      <c r="C618" s="267">
        <f t="shared" si="74"/>
        <v>0</v>
      </c>
      <c r="D618" s="267">
        <v>0</v>
      </c>
      <c r="E618" s="99"/>
      <c r="F618" s="96"/>
      <c r="G618" s="91"/>
      <c r="H618" s="96"/>
      <c r="I618" s="97"/>
      <c r="J618" s="104"/>
      <c r="K618" s="63"/>
    </row>
    <row r="619" spans="1:11" ht="12.75">
      <c r="A619" s="90">
        <v>15</v>
      </c>
      <c r="B619" s="269">
        <f t="shared" si="73"/>
        <v>13.629999999999999</v>
      </c>
      <c r="C619" s="267">
        <f t="shared" si="74"/>
        <v>0</v>
      </c>
      <c r="D619" s="267">
        <v>0</v>
      </c>
      <c r="E619" s="99"/>
      <c r="F619" s="96"/>
      <c r="G619" s="91"/>
      <c r="H619" s="96"/>
      <c r="I619" s="97"/>
      <c r="J619" s="104"/>
      <c r="K619" s="63"/>
    </row>
    <row r="620" spans="1:11" ht="12.75">
      <c r="A620" s="87">
        <v>16</v>
      </c>
      <c r="B620" s="269">
        <f t="shared" si="73"/>
        <v>13.629999999999999</v>
      </c>
      <c r="C620" s="267">
        <f t="shared" si="74"/>
        <v>0</v>
      </c>
      <c r="D620" s="267">
        <v>0</v>
      </c>
      <c r="E620" s="99"/>
      <c r="F620" s="96"/>
      <c r="G620" s="91"/>
      <c r="H620" s="96"/>
      <c r="I620" s="97"/>
      <c r="J620" s="104"/>
      <c r="K620" s="63"/>
    </row>
    <row r="621" spans="1:11" ht="12.75">
      <c r="A621" s="90">
        <v>17</v>
      </c>
      <c r="B621" s="269">
        <f t="shared" si="73"/>
        <v>13.629999999999999</v>
      </c>
      <c r="C621" s="267">
        <f t="shared" si="74"/>
        <v>0</v>
      </c>
      <c r="D621" s="267">
        <v>0</v>
      </c>
      <c r="E621" s="99"/>
      <c r="F621" s="96"/>
      <c r="G621" s="91"/>
      <c r="H621" s="96"/>
      <c r="I621" s="97"/>
      <c r="J621" s="104"/>
      <c r="K621" s="63"/>
    </row>
    <row r="622" spans="1:11" ht="12.75">
      <c r="A622" s="87">
        <v>18</v>
      </c>
      <c r="B622" s="269">
        <f t="shared" si="73"/>
        <v>13.629999999999999</v>
      </c>
      <c r="C622" s="267">
        <f t="shared" si="74"/>
        <v>0</v>
      </c>
      <c r="D622" s="267">
        <v>0</v>
      </c>
      <c r="E622" s="99"/>
      <c r="F622" s="96"/>
      <c r="G622" s="91"/>
      <c r="H622" s="96"/>
      <c r="I622" s="97"/>
      <c r="J622" s="104"/>
      <c r="K622" s="63"/>
    </row>
    <row r="623" spans="1:11" ht="12.75">
      <c r="A623" s="90">
        <v>19</v>
      </c>
      <c r="B623" s="269">
        <f t="shared" si="73"/>
        <v>13.629999999999999</v>
      </c>
      <c r="C623" s="267">
        <f t="shared" si="74"/>
        <v>0</v>
      </c>
      <c r="D623" s="267">
        <v>0</v>
      </c>
      <c r="E623" s="99"/>
      <c r="F623" s="96"/>
      <c r="G623" s="91"/>
      <c r="H623" s="96"/>
      <c r="I623" s="97"/>
      <c r="J623" s="104"/>
      <c r="K623" s="63"/>
    </row>
    <row r="624" spans="1:11" ht="12.75">
      <c r="A624" s="87">
        <v>20</v>
      </c>
      <c r="B624" s="269">
        <f t="shared" si="73"/>
        <v>13.639999999999999</v>
      </c>
      <c r="C624" s="267">
        <f t="shared" si="74"/>
        <v>0.01</v>
      </c>
      <c r="D624" s="267">
        <v>40</v>
      </c>
      <c r="E624" s="99"/>
      <c r="F624" s="96"/>
      <c r="G624" s="91"/>
      <c r="H624" s="96"/>
      <c r="I624" s="97"/>
      <c r="J624" s="104"/>
      <c r="K624" s="63"/>
    </row>
    <row r="625" spans="1:11" ht="12.75">
      <c r="A625" s="90">
        <v>21</v>
      </c>
      <c r="B625" s="269">
        <f t="shared" si="73"/>
        <v>13.639999999999999</v>
      </c>
      <c r="C625" s="267">
        <f t="shared" si="74"/>
        <v>0</v>
      </c>
      <c r="D625" s="267">
        <v>0</v>
      </c>
      <c r="E625" s="99"/>
      <c r="F625" s="96"/>
      <c r="G625" s="91"/>
      <c r="H625" s="96"/>
      <c r="I625" s="97"/>
      <c r="J625" s="104"/>
      <c r="K625" s="63"/>
    </row>
    <row r="626" spans="1:11" ht="12.75">
      <c r="A626" s="87">
        <v>22</v>
      </c>
      <c r="B626" s="269">
        <f t="shared" si="73"/>
        <v>13.639999999999999</v>
      </c>
      <c r="C626" s="267">
        <f t="shared" si="74"/>
        <v>0</v>
      </c>
      <c r="D626" s="267">
        <v>0</v>
      </c>
      <c r="E626" s="99"/>
      <c r="F626" s="96"/>
      <c r="G626" s="91"/>
      <c r="H626" s="96"/>
      <c r="I626" s="97"/>
      <c r="J626" s="104"/>
      <c r="K626" s="63"/>
    </row>
    <row r="627" spans="1:11" ht="12.75">
      <c r="A627" s="90">
        <v>23</v>
      </c>
      <c r="B627" s="269">
        <f t="shared" si="73"/>
        <v>13.649999999999999</v>
      </c>
      <c r="C627" s="267">
        <f t="shared" si="74"/>
        <v>0.01</v>
      </c>
      <c r="D627" s="267">
        <v>40</v>
      </c>
      <c r="E627" s="99"/>
      <c r="F627" s="96"/>
      <c r="G627" s="91"/>
      <c r="H627" s="96"/>
      <c r="I627" s="97"/>
      <c r="J627" s="104"/>
      <c r="K627" s="63"/>
    </row>
    <row r="628" spans="1:11" ht="12.75">
      <c r="A628" s="87">
        <v>24</v>
      </c>
      <c r="B628" s="269">
        <f t="shared" si="73"/>
        <v>13.649999999999999</v>
      </c>
      <c r="C628" s="267">
        <f t="shared" si="74"/>
        <v>0</v>
      </c>
      <c r="D628" s="267">
        <v>0</v>
      </c>
      <c r="E628" s="99"/>
      <c r="F628" s="96"/>
      <c r="G628" s="91"/>
      <c r="H628" s="96"/>
      <c r="I628" s="97"/>
      <c r="J628" s="104"/>
      <c r="K628" s="63"/>
    </row>
    <row r="629" spans="1:11" ht="13.5" thickBot="1">
      <c r="A629" s="92" t="s">
        <v>7</v>
      </c>
      <c r="B629" s="272"/>
      <c r="C629" s="272"/>
      <c r="D629" s="273">
        <f>SUM(D605:D628)</f>
        <v>280</v>
      </c>
      <c r="E629" s="94"/>
      <c r="F629" s="94"/>
      <c r="G629" s="93"/>
      <c r="H629" s="94"/>
      <c r="I629" s="94"/>
      <c r="J629" s="98"/>
      <c r="K629" s="63"/>
    </row>
    <row r="630" spans="1:11" ht="12.75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</row>
    <row r="631" spans="1:11" ht="12.75">
      <c r="A631" s="63"/>
      <c r="B631" s="64" t="s">
        <v>65</v>
      </c>
      <c r="C631" s="63"/>
      <c r="D631" s="63"/>
      <c r="E631" s="63"/>
      <c r="F631" s="63"/>
      <c r="G631" s="63"/>
      <c r="H631" s="63"/>
      <c r="I631" s="63"/>
      <c r="J631" s="63"/>
      <c r="K631" s="63"/>
    </row>
    <row r="632" spans="1:11" ht="12.75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</row>
    <row r="633" spans="1:11" ht="12.75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</row>
    <row r="634" spans="1:11" ht="15.75">
      <c r="A634" s="63"/>
      <c r="B634" s="177" t="s">
        <v>117</v>
      </c>
      <c r="C634" s="177"/>
      <c r="D634" s="177"/>
      <c r="E634" s="177"/>
      <c r="F634" s="177"/>
      <c r="G634" s="177"/>
      <c r="H634" s="177"/>
      <c r="I634" s="63"/>
      <c r="J634" s="63"/>
      <c r="K634" s="63"/>
    </row>
    <row r="635" spans="1:11" ht="12.75">
      <c r="A635" s="63"/>
      <c r="B635" s="178" t="s">
        <v>22</v>
      </c>
      <c r="C635" s="178"/>
      <c r="D635" s="178"/>
      <c r="E635" s="178"/>
      <c r="F635" s="178"/>
      <c r="G635" s="178"/>
      <c r="H635" s="178"/>
      <c r="I635" s="63"/>
      <c r="J635" s="63"/>
      <c r="K635" s="63"/>
    </row>
    <row r="636" spans="1:11" ht="15">
      <c r="A636" s="63"/>
      <c r="B636" s="179" t="s">
        <v>131</v>
      </c>
      <c r="C636" s="179"/>
      <c r="D636" s="179"/>
      <c r="E636" s="179"/>
      <c r="F636" s="179"/>
      <c r="G636" s="179"/>
      <c r="H636" s="179"/>
      <c r="I636" s="63"/>
      <c r="J636" s="63"/>
      <c r="K636" s="63"/>
    </row>
    <row r="637" spans="1:11" ht="15">
      <c r="A637" s="63"/>
      <c r="B637" s="75" t="s">
        <v>93</v>
      </c>
      <c r="C637" s="81"/>
      <c r="D637" s="81"/>
      <c r="E637" s="77"/>
      <c r="F637" s="82"/>
      <c r="G637" s="83"/>
      <c r="H637" s="84"/>
      <c r="I637" s="63"/>
      <c r="J637" s="63"/>
      <c r="K637" s="63"/>
    </row>
    <row r="638" spans="1:11" ht="12.75">
      <c r="A638" s="63"/>
      <c r="B638" s="72"/>
      <c r="C638" s="72" t="s">
        <v>23</v>
      </c>
      <c r="D638" s="71"/>
      <c r="E638" s="73"/>
      <c r="F638" s="85"/>
      <c r="G638" s="71"/>
      <c r="H638" s="71"/>
      <c r="I638" s="63"/>
      <c r="J638" s="63"/>
      <c r="K638" s="63"/>
    </row>
    <row r="639" spans="1:11" ht="13.5" thickBot="1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</row>
    <row r="640" spans="1:11" ht="12.75" customHeight="1">
      <c r="A640" s="191" t="s">
        <v>59</v>
      </c>
      <c r="B640" s="194" t="s">
        <v>145</v>
      </c>
      <c r="C640" s="195"/>
      <c r="D640" s="407"/>
      <c r="E640" s="195"/>
      <c r="F640" s="195"/>
      <c r="G640" s="195"/>
      <c r="H640" s="408" t="s">
        <v>146</v>
      </c>
      <c r="I640" s="196"/>
      <c r="J640" s="197"/>
      <c r="K640" s="63"/>
    </row>
    <row r="641" spans="1:11" ht="12.75">
      <c r="A641" s="192"/>
      <c r="B641" s="188" t="s">
        <v>147</v>
      </c>
      <c r="C641" s="188"/>
      <c r="D641" s="188"/>
      <c r="E641" s="188" t="s">
        <v>148</v>
      </c>
      <c r="F641" s="188"/>
      <c r="G641" s="188"/>
      <c r="H641" s="188" t="s">
        <v>119</v>
      </c>
      <c r="I641" s="188"/>
      <c r="J641" s="261"/>
      <c r="K641" s="63"/>
    </row>
    <row r="642" spans="1:11" ht="12.75">
      <c r="A642" s="192"/>
      <c r="B642" s="188" t="s">
        <v>64</v>
      </c>
      <c r="C642" s="188"/>
      <c r="D642" s="188"/>
      <c r="E642" s="188" t="s">
        <v>64</v>
      </c>
      <c r="F642" s="188"/>
      <c r="G642" s="188"/>
      <c r="H642" s="188" t="s">
        <v>120</v>
      </c>
      <c r="I642" s="188"/>
      <c r="J642" s="261"/>
      <c r="K642" s="63"/>
    </row>
    <row r="643" spans="1:11" ht="34.5" thickBot="1">
      <c r="A643" s="193"/>
      <c r="B643" s="79" t="s">
        <v>13</v>
      </c>
      <c r="C643" s="79" t="s">
        <v>14</v>
      </c>
      <c r="D643" s="79" t="s">
        <v>15</v>
      </c>
      <c r="E643" s="79" t="s">
        <v>13</v>
      </c>
      <c r="F643" s="79" t="s">
        <v>14</v>
      </c>
      <c r="G643" s="79" t="s">
        <v>15</v>
      </c>
      <c r="H643" s="79" t="s">
        <v>13</v>
      </c>
      <c r="I643" s="79" t="s">
        <v>14</v>
      </c>
      <c r="J643" s="264" t="s">
        <v>15</v>
      </c>
      <c r="K643" s="63"/>
    </row>
    <row r="644" spans="1:11" ht="12.75">
      <c r="A644" s="95">
        <v>0</v>
      </c>
      <c r="B644" s="363">
        <v>1453.12</v>
      </c>
      <c r="C644" s="96"/>
      <c r="D644" s="96"/>
      <c r="E644" s="363">
        <v>55.29</v>
      </c>
      <c r="F644" s="96"/>
      <c r="G644" s="96"/>
      <c r="H644" s="363">
        <v>14.54</v>
      </c>
      <c r="I644" s="96"/>
      <c r="J644" s="104"/>
      <c r="K644" s="63"/>
    </row>
    <row r="645" spans="1:11" ht="12.75">
      <c r="A645" s="90">
        <v>1</v>
      </c>
      <c r="B645" s="363">
        <f>B644+C645</f>
        <v>1453.1599999999999</v>
      </c>
      <c r="C645" s="320">
        <f>D645/2000</f>
        <v>0.04</v>
      </c>
      <c r="D645" s="78">
        <v>80</v>
      </c>
      <c r="E645" s="363">
        <f aca="true" t="shared" si="75" ref="E645:E665">E644+F645</f>
        <v>55.291</v>
      </c>
      <c r="F645" s="320">
        <f>G645/2000</f>
        <v>0.001</v>
      </c>
      <c r="G645" s="235">
        <v>2</v>
      </c>
      <c r="H645" s="363">
        <f aca="true" t="shared" si="76" ref="H645:H665">H644+I645</f>
        <v>14.546</v>
      </c>
      <c r="I645" s="320">
        <f>J645/3000</f>
        <v>0.006</v>
      </c>
      <c r="J645" s="104">
        <v>18</v>
      </c>
      <c r="K645" s="63"/>
    </row>
    <row r="646" spans="1:11" ht="12.75">
      <c r="A646" s="87">
        <v>2</v>
      </c>
      <c r="B646" s="363">
        <f aca="true" t="shared" si="77" ref="B646:B668">B645+C646</f>
        <v>1453.1899999999998</v>
      </c>
      <c r="C646" s="320">
        <f aca="true" t="shared" si="78" ref="C646:C668">D646/2000</f>
        <v>0.03</v>
      </c>
      <c r="D646" s="78">
        <v>60</v>
      </c>
      <c r="E646" s="363">
        <f t="shared" si="75"/>
        <v>55.296</v>
      </c>
      <c r="F646" s="320">
        <f aca="true" t="shared" si="79" ref="F646:F668">G646/2000</f>
        <v>0.005</v>
      </c>
      <c r="G646" s="235">
        <v>10</v>
      </c>
      <c r="H646" s="363">
        <f t="shared" si="76"/>
        <v>14.552</v>
      </c>
      <c r="I646" s="320">
        <f aca="true" t="shared" si="80" ref="I646:I668">J646/3000</f>
        <v>0.006</v>
      </c>
      <c r="J646" s="104">
        <v>18</v>
      </c>
      <c r="K646" s="63"/>
    </row>
    <row r="647" spans="1:11" ht="12.75">
      <c r="A647" s="90">
        <v>3</v>
      </c>
      <c r="B647" s="363">
        <f t="shared" si="77"/>
        <v>1453.225</v>
      </c>
      <c r="C647" s="320">
        <f t="shared" si="78"/>
        <v>0.035</v>
      </c>
      <c r="D647" s="78">
        <v>70</v>
      </c>
      <c r="E647" s="363">
        <f t="shared" si="75"/>
        <v>55.299</v>
      </c>
      <c r="F647" s="320">
        <f t="shared" si="79"/>
        <v>0.003</v>
      </c>
      <c r="G647" s="235">
        <v>6</v>
      </c>
      <c r="H647" s="363">
        <f t="shared" si="76"/>
        <v>14.556</v>
      </c>
      <c r="I647" s="320">
        <f t="shared" si="80"/>
        <v>0.004</v>
      </c>
      <c r="J647" s="104">
        <v>12</v>
      </c>
      <c r="K647" s="63"/>
    </row>
    <row r="648" spans="1:11" ht="12.75">
      <c r="A648" s="87">
        <v>4</v>
      </c>
      <c r="B648" s="363">
        <f t="shared" si="77"/>
        <v>1453.2549999999999</v>
      </c>
      <c r="C648" s="320">
        <f t="shared" si="78"/>
        <v>0.03</v>
      </c>
      <c r="D648" s="78">
        <v>60</v>
      </c>
      <c r="E648" s="363">
        <f t="shared" si="75"/>
        <v>55.301</v>
      </c>
      <c r="F648" s="320">
        <f t="shared" si="79"/>
        <v>0.002</v>
      </c>
      <c r="G648" s="235">
        <v>4</v>
      </c>
      <c r="H648" s="363">
        <f t="shared" si="76"/>
        <v>14.562</v>
      </c>
      <c r="I648" s="320">
        <f t="shared" si="80"/>
        <v>0.006</v>
      </c>
      <c r="J648" s="104">
        <v>18</v>
      </c>
      <c r="K648" s="63"/>
    </row>
    <row r="649" spans="1:11" ht="12.75">
      <c r="A649" s="90">
        <v>5</v>
      </c>
      <c r="B649" s="363">
        <f t="shared" si="77"/>
        <v>1453.2849999999999</v>
      </c>
      <c r="C649" s="320">
        <f t="shared" si="78"/>
        <v>0.03</v>
      </c>
      <c r="D649" s="78">
        <v>60</v>
      </c>
      <c r="E649" s="363">
        <f t="shared" si="75"/>
        <v>55.303000000000004</v>
      </c>
      <c r="F649" s="320">
        <f t="shared" si="79"/>
        <v>0.002</v>
      </c>
      <c r="G649" s="235">
        <v>4</v>
      </c>
      <c r="H649" s="363">
        <f t="shared" si="76"/>
        <v>14.568</v>
      </c>
      <c r="I649" s="320">
        <f t="shared" si="80"/>
        <v>0.006</v>
      </c>
      <c r="J649" s="104">
        <v>18</v>
      </c>
      <c r="K649" s="63"/>
    </row>
    <row r="650" spans="1:11" ht="12.75">
      <c r="A650" s="87">
        <v>6</v>
      </c>
      <c r="B650" s="363">
        <f t="shared" si="77"/>
        <v>1453.32</v>
      </c>
      <c r="C650" s="320">
        <f t="shared" si="78"/>
        <v>0.035</v>
      </c>
      <c r="D650" s="78">
        <v>70</v>
      </c>
      <c r="E650" s="363">
        <f t="shared" si="75"/>
        <v>55.303000000000004</v>
      </c>
      <c r="F650" s="320">
        <f t="shared" si="79"/>
        <v>0</v>
      </c>
      <c r="G650" s="235">
        <v>0</v>
      </c>
      <c r="H650" s="363">
        <f t="shared" si="76"/>
        <v>14.574</v>
      </c>
      <c r="I650" s="320">
        <f t="shared" si="80"/>
        <v>0.006</v>
      </c>
      <c r="J650" s="104">
        <v>18</v>
      </c>
      <c r="K650" s="63"/>
    </row>
    <row r="651" spans="1:11" ht="12.75">
      <c r="A651" s="90">
        <v>7</v>
      </c>
      <c r="B651" s="363">
        <f t="shared" si="77"/>
        <v>1453.34</v>
      </c>
      <c r="C651" s="320">
        <f t="shared" si="78"/>
        <v>0.02</v>
      </c>
      <c r="D651" s="78">
        <v>40</v>
      </c>
      <c r="E651" s="363">
        <f t="shared" si="75"/>
        <v>55.30800000000001</v>
      </c>
      <c r="F651" s="320">
        <f t="shared" si="79"/>
        <v>0.005</v>
      </c>
      <c r="G651" s="235">
        <v>10</v>
      </c>
      <c r="H651" s="363">
        <f t="shared" si="76"/>
        <v>14.58</v>
      </c>
      <c r="I651" s="320">
        <f t="shared" si="80"/>
        <v>0.006</v>
      </c>
      <c r="J651" s="104">
        <v>18</v>
      </c>
      <c r="K651" s="63"/>
    </row>
    <row r="652" spans="1:11" ht="12.75">
      <c r="A652" s="87">
        <v>8</v>
      </c>
      <c r="B652" s="363">
        <f t="shared" si="77"/>
        <v>1453.3799999999999</v>
      </c>
      <c r="C652" s="320">
        <f t="shared" si="78"/>
        <v>0.04</v>
      </c>
      <c r="D652" s="78">
        <v>80</v>
      </c>
      <c r="E652" s="363">
        <f t="shared" si="75"/>
        <v>55.312000000000005</v>
      </c>
      <c r="F652" s="320">
        <f t="shared" si="79"/>
        <v>0.004</v>
      </c>
      <c r="G652" s="235">
        <v>8</v>
      </c>
      <c r="H652" s="363">
        <f t="shared" si="76"/>
        <v>14.588</v>
      </c>
      <c r="I652" s="320">
        <f t="shared" si="80"/>
        <v>0.008</v>
      </c>
      <c r="J652" s="104">
        <v>24</v>
      </c>
      <c r="K652" s="63"/>
    </row>
    <row r="653" spans="1:11" ht="12.75">
      <c r="A653" s="90">
        <v>9</v>
      </c>
      <c r="B653" s="363">
        <f t="shared" si="77"/>
        <v>1453.4599999999998</v>
      </c>
      <c r="C653" s="320">
        <f t="shared" si="78"/>
        <v>0.08</v>
      </c>
      <c r="D653" s="78">
        <v>160</v>
      </c>
      <c r="E653" s="363">
        <f t="shared" si="75"/>
        <v>55.33200000000001</v>
      </c>
      <c r="F653" s="320">
        <f t="shared" si="79"/>
        <v>0.02</v>
      </c>
      <c r="G653" s="235">
        <v>40</v>
      </c>
      <c r="H653" s="363">
        <f t="shared" si="76"/>
        <v>14.595999999999998</v>
      </c>
      <c r="I653" s="320">
        <f t="shared" si="80"/>
        <v>0.008</v>
      </c>
      <c r="J653" s="105">
        <v>24</v>
      </c>
      <c r="K653" s="63"/>
    </row>
    <row r="654" spans="1:11" ht="12.75">
      <c r="A654" s="87">
        <v>10</v>
      </c>
      <c r="B654" s="363">
        <f t="shared" si="77"/>
        <v>1453.5399999999997</v>
      </c>
      <c r="C654" s="320">
        <f t="shared" si="78"/>
        <v>0.08</v>
      </c>
      <c r="D654" s="78">
        <v>160</v>
      </c>
      <c r="E654" s="363">
        <f t="shared" si="75"/>
        <v>55.34600000000001</v>
      </c>
      <c r="F654" s="320">
        <f t="shared" si="79"/>
        <v>0.014</v>
      </c>
      <c r="G654" s="235">
        <v>28</v>
      </c>
      <c r="H654" s="363">
        <f t="shared" si="76"/>
        <v>14.607999999999999</v>
      </c>
      <c r="I654" s="320">
        <f t="shared" si="80"/>
        <v>0.012</v>
      </c>
      <c r="J654" s="104">
        <v>36</v>
      </c>
      <c r="K654" s="63"/>
    </row>
    <row r="655" spans="1:11" ht="12.75">
      <c r="A655" s="90">
        <v>11</v>
      </c>
      <c r="B655" s="363">
        <f t="shared" si="77"/>
        <v>1453.6199999999997</v>
      </c>
      <c r="C655" s="320">
        <f t="shared" si="78"/>
        <v>0.08</v>
      </c>
      <c r="D655" s="78">
        <v>160</v>
      </c>
      <c r="E655" s="363">
        <f t="shared" si="75"/>
        <v>55.366000000000014</v>
      </c>
      <c r="F655" s="320">
        <f t="shared" si="79"/>
        <v>0.02</v>
      </c>
      <c r="G655" s="235">
        <v>40</v>
      </c>
      <c r="H655" s="363">
        <f t="shared" si="76"/>
        <v>14.615999999999998</v>
      </c>
      <c r="I655" s="320">
        <f t="shared" si="80"/>
        <v>0.008</v>
      </c>
      <c r="J655" s="104">
        <v>24</v>
      </c>
      <c r="K655" s="63"/>
    </row>
    <row r="656" spans="1:11" ht="12.75">
      <c r="A656" s="87">
        <v>12</v>
      </c>
      <c r="B656" s="363">
        <f>B655+C656</f>
        <v>1453.7099999999996</v>
      </c>
      <c r="C656" s="320">
        <f t="shared" si="78"/>
        <v>0.09</v>
      </c>
      <c r="D656" s="78">
        <v>180</v>
      </c>
      <c r="E656" s="363">
        <f t="shared" si="75"/>
        <v>55.378000000000014</v>
      </c>
      <c r="F656" s="320">
        <f t="shared" si="79"/>
        <v>0.012</v>
      </c>
      <c r="G656" s="235">
        <v>24</v>
      </c>
      <c r="H656" s="363">
        <f t="shared" si="76"/>
        <v>14.627999999999998</v>
      </c>
      <c r="I656" s="320">
        <f t="shared" si="80"/>
        <v>0.012</v>
      </c>
      <c r="J656" s="104">
        <v>36</v>
      </c>
      <c r="K656" s="63"/>
    </row>
    <row r="657" spans="1:11" ht="12.75">
      <c r="A657" s="90">
        <v>13</v>
      </c>
      <c r="B657" s="363">
        <f t="shared" si="77"/>
        <v>1453.7799999999995</v>
      </c>
      <c r="C657" s="320">
        <f t="shared" si="78"/>
        <v>0.07</v>
      </c>
      <c r="D657" s="78">
        <v>140</v>
      </c>
      <c r="E657" s="363">
        <f t="shared" si="75"/>
        <v>55.39100000000001</v>
      </c>
      <c r="F657" s="320">
        <f t="shared" si="79"/>
        <v>0.013</v>
      </c>
      <c r="G657" s="235">
        <v>26</v>
      </c>
      <c r="H657" s="363">
        <f t="shared" si="76"/>
        <v>14.635999999999997</v>
      </c>
      <c r="I657" s="320">
        <f t="shared" si="80"/>
        <v>0.008</v>
      </c>
      <c r="J657" s="104">
        <v>24</v>
      </c>
      <c r="K657" s="63"/>
    </row>
    <row r="658" spans="1:11" ht="12.75">
      <c r="A658" s="87">
        <v>14</v>
      </c>
      <c r="B658" s="363">
        <f t="shared" si="77"/>
        <v>1453.8699999999994</v>
      </c>
      <c r="C658" s="320">
        <f t="shared" si="78"/>
        <v>0.09</v>
      </c>
      <c r="D658" s="78">
        <v>180</v>
      </c>
      <c r="E658" s="363">
        <f t="shared" si="75"/>
        <v>55.40300000000001</v>
      </c>
      <c r="F658" s="320">
        <f t="shared" si="79"/>
        <v>0.012</v>
      </c>
      <c r="G658" s="235">
        <v>24</v>
      </c>
      <c r="H658" s="363">
        <f t="shared" si="76"/>
        <v>14.647999999999998</v>
      </c>
      <c r="I658" s="320">
        <f t="shared" si="80"/>
        <v>0.012</v>
      </c>
      <c r="J658" s="104">
        <v>36</v>
      </c>
      <c r="K658" s="63"/>
    </row>
    <row r="659" spans="1:11" ht="12.75">
      <c r="A659" s="90">
        <v>15</v>
      </c>
      <c r="B659" s="363">
        <f t="shared" si="77"/>
        <v>1453.9599999999994</v>
      </c>
      <c r="C659" s="320">
        <f t="shared" si="78"/>
        <v>0.09</v>
      </c>
      <c r="D659" s="78">
        <v>180</v>
      </c>
      <c r="E659" s="363">
        <f t="shared" si="75"/>
        <v>55.41500000000001</v>
      </c>
      <c r="F659" s="320">
        <f t="shared" si="79"/>
        <v>0.012</v>
      </c>
      <c r="G659" s="235">
        <v>24</v>
      </c>
      <c r="H659" s="363">
        <f t="shared" si="76"/>
        <v>14.655999999999997</v>
      </c>
      <c r="I659" s="320">
        <f t="shared" si="80"/>
        <v>0.008</v>
      </c>
      <c r="J659" s="104">
        <v>24</v>
      </c>
      <c r="K659" s="63"/>
    </row>
    <row r="660" spans="1:11" ht="12.75">
      <c r="A660" s="87">
        <v>16</v>
      </c>
      <c r="B660" s="363">
        <f t="shared" si="77"/>
        <v>1454.0399999999993</v>
      </c>
      <c r="C660" s="320">
        <f t="shared" si="78"/>
        <v>0.08</v>
      </c>
      <c r="D660" s="78">
        <v>160</v>
      </c>
      <c r="E660" s="363">
        <f t="shared" si="75"/>
        <v>55.432000000000016</v>
      </c>
      <c r="F660" s="320">
        <f t="shared" si="79"/>
        <v>0.017</v>
      </c>
      <c r="G660" s="235">
        <v>34</v>
      </c>
      <c r="H660" s="363">
        <f t="shared" si="76"/>
        <v>14.665999999999997</v>
      </c>
      <c r="I660" s="320">
        <f t="shared" si="80"/>
        <v>0.01</v>
      </c>
      <c r="J660" s="104">
        <v>30</v>
      </c>
      <c r="K660" s="63"/>
    </row>
    <row r="661" spans="1:11" ht="12.75">
      <c r="A661" s="90">
        <v>17</v>
      </c>
      <c r="B661" s="363">
        <f t="shared" si="77"/>
        <v>1454.0999999999992</v>
      </c>
      <c r="C661" s="320">
        <f t="shared" si="78"/>
        <v>0.06</v>
      </c>
      <c r="D661" s="78">
        <v>120</v>
      </c>
      <c r="E661" s="363">
        <f t="shared" si="75"/>
        <v>55.44900000000002</v>
      </c>
      <c r="F661" s="320">
        <f t="shared" si="79"/>
        <v>0.017</v>
      </c>
      <c r="G661" s="235">
        <v>34</v>
      </c>
      <c r="H661" s="363">
        <f t="shared" si="76"/>
        <v>14.673999999999996</v>
      </c>
      <c r="I661" s="320">
        <f t="shared" si="80"/>
        <v>0.008</v>
      </c>
      <c r="J661" s="104">
        <v>24</v>
      </c>
      <c r="K661" s="63"/>
    </row>
    <row r="662" spans="1:11" ht="12.75">
      <c r="A662" s="87">
        <v>18</v>
      </c>
      <c r="B662" s="363">
        <f t="shared" si="77"/>
        <v>1454.1599999999992</v>
      </c>
      <c r="C662" s="320">
        <f t="shared" si="78"/>
        <v>0.06</v>
      </c>
      <c r="D662" s="78">
        <v>120</v>
      </c>
      <c r="E662" s="363">
        <f t="shared" si="75"/>
        <v>55.46000000000002</v>
      </c>
      <c r="F662" s="320">
        <f t="shared" si="79"/>
        <v>0.011</v>
      </c>
      <c r="G662" s="235">
        <v>22</v>
      </c>
      <c r="H662" s="363">
        <f t="shared" si="76"/>
        <v>14.681999999999995</v>
      </c>
      <c r="I662" s="320">
        <f t="shared" si="80"/>
        <v>0.008</v>
      </c>
      <c r="J662" s="104">
        <v>24</v>
      </c>
      <c r="K662" s="63"/>
    </row>
    <row r="663" spans="1:11" ht="12.75">
      <c r="A663" s="90">
        <v>19</v>
      </c>
      <c r="B663" s="363">
        <f t="shared" si="77"/>
        <v>1454.2199999999991</v>
      </c>
      <c r="C663" s="320">
        <f t="shared" si="78"/>
        <v>0.06</v>
      </c>
      <c r="D663" s="78">
        <v>120</v>
      </c>
      <c r="E663" s="363">
        <f t="shared" si="75"/>
        <v>55.471000000000025</v>
      </c>
      <c r="F663" s="320">
        <f t="shared" si="79"/>
        <v>0.011</v>
      </c>
      <c r="G663" s="235">
        <v>22</v>
      </c>
      <c r="H663" s="363">
        <f t="shared" si="76"/>
        <v>14.687999999999995</v>
      </c>
      <c r="I663" s="320">
        <f t="shared" si="80"/>
        <v>0.006</v>
      </c>
      <c r="J663" s="104">
        <v>18</v>
      </c>
      <c r="K663" s="63"/>
    </row>
    <row r="664" spans="1:11" ht="12.75">
      <c r="A664" s="87">
        <v>20</v>
      </c>
      <c r="B664" s="363">
        <f t="shared" si="77"/>
        <v>1454.2549999999992</v>
      </c>
      <c r="C664" s="320">
        <f t="shared" si="78"/>
        <v>0.035</v>
      </c>
      <c r="D664" s="78">
        <v>70</v>
      </c>
      <c r="E664" s="363">
        <f t="shared" si="75"/>
        <v>55.480000000000025</v>
      </c>
      <c r="F664" s="320">
        <f t="shared" si="79"/>
        <v>0.009</v>
      </c>
      <c r="G664" s="235">
        <v>18</v>
      </c>
      <c r="H664" s="363">
        <f t="shared" si="76"/>
        <v>14.703999999999995</v>
      </c>
      <c r="I664" s="320">
        <f t="shared" si="80"/>
        <v>0.016</v>
      </c>
      <c r="J664" s="104">
        <v>48</v>
      </c>
      <c r="K664" s="63"/>
    </row>
    <row r="665" spans="1:11" ht="12.75">
      <c r="A665" s="90">
        <v>21</v>
      </c>
      <c r="B665" s="363">
        <f t="shared" si="77"/>
        <v>1454.2949999999992</v>
      </c>
      <c r="C665" s="320">
        <f t="shared" si="78"/>
        <v>0.04</v>
      </c>
      <c r="D665" s="78">
        <v>80</v>
      </c>
      <c r="E665" s="363">
        <f t="shared" si="75"/>
        <v>55.48700000000002</v>
      </c>
      <c r="F665" s="320">
        <f t="shared" si="79"/>
        <v>0.007</v>
      </c>
      <c r="G665" s="235">
        <v>14</v>
      </c>
      <c r="H665" s="363">
        <f t="shared" si="76"/>
        <v>14.711999999999994</v>
      </c>
      <c r="I665" s="320">
        <f t="shared" si="80"/>
        <v>0.008</v>
      </c>
      <c r="J665" s="104">
        <v>24</v>
      </c>
      <c r="K665" s="63"/>
    </row>
    <row r="666" spans="1:11" ht="12.75">
      <c r="A666" s="87">
        <v>22</v>
      </c>
      <c r="B666" s="363">
        <f>B665+C666</f>
        <v>1454.3349999999991</v>
      </c>
      <c r="C666" s="320">
        <f t="shared" si="78"/>
        <v>0.04</v>
      </c>
      <c r="D666" s="78">
        <v>80</v>
      </c>
      <c r="E666" s="363">
        <f>E665+F666</f>
        <v>55.49400000000002</v>
      </c>
      <c r="F666" s="320">
        <f t="shared" si="79"/>
        <v>0.007</v>
      </c>
      <c r="G666" s="235">
        <v>14</v>
      </c>
      <c r="H666" s="363">
        <f>H665+I666</f>
        <v>14.717999999999995</v>
      </c>
      <c r="I666" s="320">
        <f t="shared" si="80"/>
        <v>0.006</v>
      </c>
      <c r="J666" s="104">
        <v>18</v>
      </c>
      <c r="K666" s="63"/>
    </row>
    <row r="667" spans="1:11" ht="12.75">
      <c r="A667" s="90">
        <v>23</v>
      </c>
      <c r="B667" s="363">
        <f t="shared" si="77"/>
        <v>1454.374999999999</v>
      </c>
      <c r="C667" s="320">
        <f t="shared" si="78"/>
        <v>0.04</v>
      </c>
      <c r="D667" s="78">
        <v>80</v>
      </c>
      <c r="E667" s="363">
        <f>E666+F667</f>
        <v>55.50100000000002</v>
      </c>
      <c r="F667" s="320">
        <f t="shared" si="79"/>
        <v>0.007</v>
      </c>
      <c r="G667" s="235">
        <v>14</v>
      </c>
      <c r="H667" s="363">
        <f>H666+I667</f>
        <v>14.723999999999995</v>
      </c>
      <c r="I667" s="320">
        <f t="shared" si="80"/>
        <v>0.006</v>
      </c>
      <c r="J667" s="104">
        <v>18</v>
      </c>
      <c r="K667" s="63"/>
    </row>
    <row r="668" spans="1:11" ht="13.5" thickBot="1">
      <c r="A668" s="88">
        <v>24</v>
      </c>
      <c r="B668" s="409">
        <f t="shared" si="77"/>
        <v>1454.414999999999</v>
      </c>
      <c r="C668" s="410">
        <f t="shared" si="78"/>
        <v>0.04</v>
      </c>
      <c r="D668" s="344">
        <v>80</v>
      </c>
      <c r="E668" s="409">
        <f>E667+F668</f>
        <v>55.50500000000002</v>
      </c>
      <c r="F668" s="410">
        <f t="shared" si="79"/>
        <v>0.004</v>
      </c>
      <c r="G668" s="411">
        <v>8</v>
      </c>
      <c r="H668" s="409">
        <f>H667+I668</f>
        <v>14.729999999999995</v>
      </c>
      <c r="I668" s="410">
        <f t="shared" si="80"/>
        <v>0.006</v>
      </c>
      <c r="J668" s="98">
        <v>18</v>
      </c>
      <c r="K668" s="63"/>
    </row>
    <row r="669" spans="1:11" ht="13.5" thickBot="1">
      <c r="A669" s="400" t="s">
        <v>7</v>
      </c>
      <c r="B669" s="401"/>
      <c r="C669" s="402"/>
      <c r="D669" s="403">
        <f>SUM(D645:D668)</f>
        <v>2590</v>
      </c>
      <c r="E669" s="401"/>
      <c r="F669" s="402"/>
      <c r="G669" s="403">
        <f>SUM(G645:G668)</f>
        <v>430</v>
      </c>
      <c r="H669" s="401"/>
      <c r="I669" s="402"/>
      <c r="J669" s="406">
        <f>SUM(J645:J668)</f>
        <v>570</v>
      </c>
      <c r="K669" s="63"/>
    </row>
    <row r="670" spans="1:11" ht="12.75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</row>
    <row r="671" spans="1:11" ht="12.75">
      <c r="A671" s="63"/>
      <c r="B671" s="64" t="s">
        <v>65</v>
      </c>
      <c r="C671" s="63"/>
      <c r="D671" s="63"/>
      <c r="E671" s="63"/>
      <c r="F671" s="63"/>
      <c r="G671" s="63"/>
      <c r="H671" s="63"/>
      <c r="I671" s="63"/>
      <c r="J671" s="63"/>
      <c r="K671" s="63"/>
    </row>
    <row r="672" spans="1:11" ht="12.75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</row>
    <row r="673" spans="1:11" ht="12.75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</row>
    <row r="674" spans="1:11" ht="15.75">
      <c r="A674" s="63"/>
      <c r="B674" s="177" t="s">
        <v>121</v>
      </c>
      <c r="C674" s="177"/>
      <c r="D674" s="177"/>
      <c r="E674" s="177"/>
      <c r="F674" s="177"/>
      <c r="G674" s="177"/>
      <c r="H674" s="177"/>
      <c r="I674" s="63"/>
      <c r="J674" s="63"/>
      <c r="K674" s="63"/>
    </row>
    <row r="675" spans="1:11" ht="12.75">
      <c r="A675" s="63"/>
      <c r="B675" s="178" t="s">
        <v>22</v>
      </c>
      <c r="C675" s="178"/>
      <c r="D675" s="178"/>
      <c r="E675" s="178"/>
      <c r="F675" s="178"/>
      <c r="G675" s="178"/>
      <c r="H675" s="178"/>
      <c r="I675" s="63"/>
      <c r="J675" s="63"/>
      <c r="K675" s="63"/>
    </row>
    <row r="676" spans="1:11" ht="15">
      <c r="A676" s="63"/>
      <c r="B676" s="179" t="s">
        <v>131</v>
      </c>
      <c r="C676" s="179"/>
      <c r="D676" s="179"/>
      <c r="E676" s="179"/>
      <c r="F676" s="179"/>
      <c r="G676" s="179"/>
      <c r="H676" s="179"/>
      <c r="I676" s="63"/>
      <c r="J676" s="63"/>
      <c r="K676" s="63"/>
    </row>
    <row r="677" spans="1:11" ht="15">
      <c r="A677" s="63"/>
      <c r="B677" s="75" t="s">
        <v>152</v>
      </c>
      <c r="C677" s="81"/>
      <c r="D677" s="81"/>
      <c r="E677" s="77"/>
      <c r="F677" s="82"/>
      <c r="G677" s="83"/>
      <c r="H677" s="84"/>
      <c r="I677" s="63"/>
      <c r="J677" s="63"/>
      <c r="K677" s="63"/>
    </row>
    <row r="678" spans="1:11" ht="12.75">
      <c r="A678" s="63"/>
      <c r="B678" s="72"/>
      <c r="C678" s="72" t="s">
        <v>23</v>
      </c>
      <c r="D678" s="71"/>
      <c r="E678" s="73"/>
      <c r="F678" s="85"/>
      <c r="G678" s="71"/>
      <c r="H678" s="71"/>
      <c r="I678" s="63"/>
      <c r="J678" s="63"/>
      <c r="K678" s="63"/>
    </row>
    <row r="679" spans="1:11" ht="13.5" thickBot="1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</row>
    <row r="680" spans="1:11" ht="12.75" customHeight="1">
      <c r="A680" s="191" t="s">
        <v>59</v>
      </c>
      <c r="B680" s="194" t="s">
        <v>3</v>
      </c>
      <c r="C680" s="195"/>
      <c r="D680" s="195"/>
      <c r="E680" s="195"/>
      <c r="F680" s="195"/>
      <c r="G680" s="195"/>
      <c r="H680" s="196"/>
      <c r="I680" s="196"/>
      <c r="J680" s="197"/>
      <c r="K680" s="63"/>
    </row>
    <row r="681" spans="1:11" ht="12.75">
      <c r="A681" s="192"/>
      <c r="B681" s="188" t="s">
        <v>150</v>
      </c>
      <c r="C681" s="188"/>
      <c r="D681" s="188"/>
      <c r="E681" s="188" t="s">
        <v>151</v>
      </c>
      <c r="F681" s="188"/>
      <c r="G681" s="188"/>
      <c r="H681" s="188"/>
      <c r="I681" s="188"/>
      <c r="J681" s="261"/>
      <c r="K681" s="63"/>
    </row>
    <row r="682" spans="1:11" ht="12.75">
      <c r="A682" s="192"/>
      <c r="B682" s="188" t="s">
        <v>116</v>
      </c>
      <c r="C682" s="188"/>
      <c r="D682" s="188"/>
      <c r="E682" s="188">
        <v>2000</v>
      </c>
      <c r="F682" s="188"/>
      <c r="G682" s="188"/>
      <c r="H682" s="188"/>
      <c r="I682" s="188"/>
      <c r="J682" s="261"/>
      <c r="K682" s="63"/>
    </row>
    <row r="683" spans="1:11" ht="34.5" thickBot="1">
      <c r="A683" s="193"/>
      <c r="B683" s="79" t="s">
        <v>13</v>
      </c>
      <c r="C683" s="79" t="s">
        <v>14</v>
      </c>
      <c r="D683" s="79" t="s">
        <v>15</v>
      </c>
      <c r="E683" s="79" t="s">
        <v>13</v>
      </c>
      <c r="F683" s="79" t="s">
        <v>14</v>
      </c>
      <c r="G683" s="79" t="s">
        <v>15</v>
      </c>
      <c r="H683" s="89"/>
      <c r="I683" s="89"/>
      <c r="J683" s="101"/>
      <c r="K683" s="63"/>
    </row>
    <row r="684" spans="1:11" ht="12.75">
      <c r="A684" s="95">
        <v>0</v>
      </c>
      <c r="B684" s="363">
        <v>55.29</v>
      </c>
      <c r="C684" s="96"/>
      <c r="D684" s="96"/>
      <c r="E684" s="363">
        <v>7.78</v>
      </c>
      <c r="F684" s="96"/>
      <c r="G684" s="96"/>
      <c r="H684" s="96"/>
      <c r="I684" s="96"/>
      <c r="J684" s="103"/>
      <c r="K684" s="63"/>
    </row>
    <row r="685" spans="1:11" ht="12.75">
      <c r="A685" s="90">
        <v>1</v>
      </c>
      <c r="B685" s="363">
        <f>B684+C685</f>
        <v>55.31</v>
      </c>
      <c r="C685" s="320">
        <f>D685/4000</f>
        <v>0.02</v>
      </c>
      <c r="D685" s="235">
        <v>80</v>
      </c>
      <c r="E685" s="363">
        <f>E684+F685</f>
        <v>7.79</v>
      </c>
      <c r="F685" s="320">
        <f>G685/2000</f>
        <v>0.01</v>
      </c>
      <c r="G685" s="235">
        <v>20</v>
      </c>
      <c r="H685" s="96"/>
      <c r="I685" s="97"/>
      <c r="J685" s="374"/>
      <c r="K685" s="63"/>
    </row>
    <row r="686" spans="1:11" ht="12.75">
      <c r="A686" s="87">
        <v>2</v>
      </c>
      <c r="B686" s="363">
        <f aca="true" t="shared" si="81" ref="B686:B708">B685+C686</f>
        <v>55.334</v>
      </c>
      <c r="C686" s="320">
        <f aca="true" t="shared" si="82" ref="C686:C707">D686/4000</f>
        <v>0.024</v>
      </c>
      <c r="D686" s="235">
        <v>96</v>
      </c>
      <c r="E686" s="363">
        <f aca="true" t="shared" si="83" ref="E686:E708">E685+F686</f>
        <v>7.8</v>
      </c>
      <c r="F686" s="320">
        <f aca="true" t="shared" si="84" ref="F686:F708">G686/2000</f>
        <v>0.01</v>
      </c>
      <c r="G686" s="235">
        <v>20</v>
      </c>
      <c r="H686" s="96"/>
      <c r="I686" s="97"/>
      <c r="J686" s="374"/>
      <c r="K686" s="63"/>
    </row>
    <row r="687" spans="1:11" ht="12.75">
      <c r="A687" s="90">
        <v>3</v>
      </c>
      <c r="B687" s="363">
        <f t="shared" si="81"/>
        <v>55.356</v>
      </c>
      <c r="C687" s="320">
        <f t="shared" si="82"/>
        <v>0.022</v>
      </c>
      <c r="D687" s="235">
        <v>88</v>
      </c>
      <c r="E687" s="363">
        <f t="shared" si="83"/>
        <v>7.81</v>
      </c>
      <c r="F687" s="320">
        <f t="shared" si="84"/>
        <v>0.01</v>
      </c>
      <c r="G687" s="235">
        <v>20</v>
      </c>
      <c r="H687" s="96"/>
      <c r="I687" s="97"/>
      <c r="J687" s="374"/>
      <c r="K687" s="63"/>
    </row>
    <row r="688" spans="1:11" ht="12.75">
      <c r="A688" s="87">
        <v>4</v>
      </c>
      <c r="B688" s="363">
        <f t="shared" si="81"/>
        <v>55.38</v>
      </c>
      <c r="C688" s="320">
        <f t="shared" si="82"/>
        <v>0.024</v>
      </c>
      <c r="D688" s="235">
        <v>96</v>
      </c>
      <c r="E688" s="363">
        <f t="shared" si="83"/>
        <v>7.819999999999999</v>
      </c>
      <c r="F688" s="320">
        <f t="shared" si="84"/>
        <v>0.01</v>
      </c>
      <c r="G688" s="235">
        <v>20</v>
      </c>
      <c r="H688" s="96"/>
      <c r="I688" s="97"/>
      <c r="J688" s="374"/>
      <c r="K688" s="63"/>
    </row>
    <row r="689" spans="1:11" ht="12.75">
      <c r="A689" s="90">
        <v>5</v>
      </c>
      <c r="B689" s="363">
        <f t="shared" si="81"/>
        <v>55.402</v>
      </c>
      <c r="C689" s="320">
        <f t="shared" si="82"/>
        <v>0.022</v>
      </c>
      <c r="D689" s="235">
        <v>88</v>
      </c>
      <c r="E689" s="363">
        <f t="shared" si="83"/>
        <v>7.829999999999999</v>
      </c>
      <c r="F689" s="320">
        <f t="shared" si="84"/>
        <v>0.01</v>
      </c>
      <c r="G689" s="235">
        <v>20</v>
      </c>
      <c r="H689" s="96"/>
      <c r="I689" s="97"/>
      <c r="J689" s="374"/>
      <c r="K689" s="63"/>
    </row>
    <row r="690" spans="1:11" ht="12.75">
      <c r="A690" s="87">
        <v>6</v>
      </c>
      <c r="B690" s="363">
        <f t="shared" si="81"/>
        <v>55.426</v>
      </c>
      <c r="C690" s="320">
        <f t="shared" si="82"/>
        <v>0.024</v>
      </c>
      <c r="D690" s="235">
        <v>96</v>
      </c>
      <c r="E690" s="363">
        <f t="shared" si="83"/>
        <v>7.839999999999999</v>
      </c>
      <c r="F690" s="320">
        <f t="shared" si="84"/>
        <v>0.01</v>
      </c>
      <c r="G690" s="235">
        <v>20</v>
      </c>
      <c r="H690" s="96"/>
      <c r="I690" s="97"/>
      <c r="J690" s="374"/>
      <c r="K690" s="63"/>
    </row>
    <row r="691" spans="1:11" ht="12.75">
      <c r="A691" s="90">
        <v>7</v>
      </c>
      <c r="B691" s="363">
        <f t="shared" si="81"/>
        <v>55.45</v>
      </c>
      <c r="C691" s="320">
        <f t="shared" si="82"/>
        <v>0.024</v>
      </c>
      <c r="D691" s="235">
        <v>96</v>
      </c>
      <c r="E691" s="363">
        <f t="shared" si="83"/>
        <v>7.849999999999999</v>
      </c>
      <c r="F691" s="320">
        <f t="shared" si="84"/>
        <v>0.01</v>
      </c>
      <c r="G691" s="235">
        <v>20</v>
      </c>
      <c r="H691" s="96"/>
      <c r="I691" s="97"/>
      <c r="J691" s="374"/>
      <c r="K691" s="63"/>
    </row>
    <row r="692" spans="1:11" ht="12.75">
      <c r="A692" s="87">
        <v>8</v>
      </c>
      <c r="B692" s="363">
        <f t="shared" si="81"/>
        <v>55.476000000000006</v>
      </c>
      <c r="C692" s="320">
        <f t="shared" si="82"/>
        <v>0.026</v>
      </c>
      <c r="D692" s="235">
        <v>104</v>
      </c>
      <c r="E692" s="363">
        <f t="shared" si="83"/>
        <v>7.879999999999999</v>
      </c>
      <c r="F692" s="320">
        <f t="shared" si="84"/>
        <v>0.03</v>
      </c>
      <c r="G692" s="235">
        <v>60</v>
      </c>
      <c r="H692" s="96"/>
      <c r="I692" s="97"/>
      <c r="J692" s="374"/>
      <c r="K692" s="63"/>
    </row>
    <row r="693" spans="1:11" ht="12.75">
      <c r="A693" s="90">
        <v>9</v>
      </c>
      <c r="B693" s="363">
        <f t="shared" si="81"/>
        <v>55.504000000000005</v>
      </c>
      <c r="C693" s="320">
        <f t="shared" si="82"/>
        <v>0.028</v>
      </c>
      <c r="D693" s="235">
        <v>112</v>
      </c>
      <c r="E693" s="363">
        <f t="shared" si="83"/>
        <v>7.909999999999999</v>
      </c>
      <c r="F693" s="320">
        <f t="shared" si="84"/>
        <v>0.03</v>
      </c>
      <c r="G693" s="235">
        <v>60</v>
      </c>
      <c r="H693" s="96"/>
      <c r="I693" s="97"/>
      <c r="J693" s="374"/>
      <c r="K693" s="63"/>
    </row>
    <row r="694" spans="1:11" ht="12.75">
      <c r="A694" s="87">
        <v>10</v>
      </c>
      <c r="B694" s="363">
        <f t="shared" si="81"/>
        <v>55.53000000000001</v>
      </c>
      <c r="C694" s="320">
        <f t="shared" si="82"/>
        <v>0.026</v>
      </c>
      <c r="D694" s="235">
        <v>104</v>
      </c>
      <c r="E694" s="363">
        <f t="shared" si="83"/>
        <v>7.9399999999999995</v>
      </c>
      <c r="F694" s="320">
        <f t="shared" si="84"/>
        <v>0.03</v>
      </c>
      <c r="G694" s="235">
        <v>60</v>
      </c>
      <c r="H694" s="96"/>
      <c r="I694" s="97"/>
      <c r="J694" s="374"/>
      <c r="K694" s="63"/>
    </row>
    <row r="695" spans="1:11" ht="12.75">
      <c r="A695" s="90">
        <v>11</v>
      </c>
      <c r="B695" s="363">
        <f t="shared" si="81"/>
        <v>55.55600000000001</v>
      </c>
      <c r="C695" s="320">
        <f t="shared" si="82"/>
        <v>0.026</v>
      </c>
      <c r="D695" s="235">
        <v>104</v>
      </c>
      <c r="E695" s="363">
        <f t="shared" si="83"/>
        <v>7.9799999999999995</v>
      </c>
      <c r="F695" s="320">
        <f t="shared" si="84"/>
        <v>0.04</v>
      </c>
      <c r="G695" s="235">
        <v>80</v>
      </c>
      <c r="H695" s="96"/>
      <c r="I695" s="97"/>
      <c r="J695" s="374"/>
      <c r="K695" s="63"/>
    </row>
    <row r="696" spans="1:11" ht="12.75">
      <c r="A696" s="87">
        <v>12</v>
      </c>
      <c r="B696" s="363">
        <f t="shared" si="81"/>
        <v>55.58000000000001</v>
      </c>
      <c r="C696" s="320">
        <f t="shared" si="82"/>
        <v>0.024</v>
      </c>
      <c r="D696" s="235">
        <v>96</v>
      </c>
      <c r="E696" s="363">
        <f t="shared" si="83"/>
        <v>8.02</v>
      </c>
      <c r="F696" s="320">
        <f t="shared" si="84"/>
        <v>0.04</v>
      </c>
      <c r="G696" s="235">
        <v>80</v>
      </c>
      <c r="H696" s="96"/>
      <c r="I696" s="97"/>
      <c r="J696" s="374"/>
      <c r="K696" s="63"/>
    </row>
    <row r="697" spans="1:11" ht="12.75">
      <c r="A697" s="90">
        <v>13</v>
      </c>
      <c r="B697" s="363">
        <f t="shared" si="81"/>
        <v>55.60400000000001</v>
      </c>
      <c r="C697" s="320">
        <f t="shared" si="82"/>
        <v>0.024</v>
      </c>
      <c r="D697" s="235">
        <v>96</v>
      </c>
      <c r="E697" s="363">
        <f t="shared" si="83"/>
        <v>8.049999999999999</v>
      </c>
      <c r="F697" s="320">
        <f t="shared" si="84"/>
        <v>0.03</v>
      </c>
      <c r="G697" s="235">
        <v>60</v>
      </c>
      <c r="H697" s="96"/>
      <c r="I697" s="97"/>
      <c r="J697" s="374"/>
      <c r="K697" s="63"/>
    </row>
    <row r="698" spans="1:11" ht="12.75">
      <c r="A698" s="87">
        <v>14</v>
      </c>
      <c r="B698" s="363">
        <f t="shared" si="81"/>
        <v>55.63200000000001</v>
      </c>
      <c r="C698" s="320">
        <f t="shared" si="82"/>
        <v>0.028</v>
      </c>
      <c r="D698" s="235">
        <v>112</v>
      </c>
      <c r="E698" s="363">
        <f t="shared" si="83"/>
        <v>8.079999999999998</v>
      </c>
      <c r="F698" s="320">
        <f t="shared" si="84"/>
        <v>0.03</v>
      </c>
      <c r="G698" s="235">
        <v>60</v>
      </c>
      <c r="H698" s="96"/>
      <c r="I698" s="97"/>
      <c r="J698" s="374"/>
      <c r="K698" s="63"/>
    </row>
    <row r="699" spans="1:11" ht="12.75">
      <c r="A699" s="90">
        <v>15</v>
      </c>
      <c r="B699" s="363">
        <f t="shared" si="81"/>
        <v>55.66000000000001</v>
      </c>
      <c r="C699" s="320">
        <f t="shared" si="82"/>
        <v>0.028</v>
      </c>
      <c r="D699" s="235">
        <v>112</v>
      </c>
      <c r="E699" s="363">
        <f t="shared" si="83"/>
        <v>8.119999999999997</v>
      </c>
      <c r="F699" s="320">
        <f t="shared" si="84"/>
        <v>0.04</v>
      </c>
      <c r="G699" s="235">
        <v>80</v>
      </c>
      <c r="H699" s="96"/>
      <c r="I699" s="97"/>
      <c r="J699" s="374"/>
      <c r="K699" s="63"/>
    </row>
    <row r="700" spans="1:11" ht="12.75">
      <c r="A700" s="87">
        <v>16</v>
      </c>
      <c r="B700" s="363">
        <f t="shared" si="81"/>
        <v>55.68400000000001</v>
      </c>
      <c r="C700" s="320">
        <f t="shared" si="82"/>
        <v>0.024</v>
      </c>
      <c r="D700" s="235">
        <v>96</v>
      </c>
      <c r="E700" s="363">
        <f t="shared" si="83"/>
        <v>8.149999999999997</v>
      </c>
      <c r="F700" s="320">
        <f t="shared" si="84"/>
        <v>0.03</v>
      </c>
      <c r="G700" s="235">
        <v>60</v>
      </c>
      <c r="H700" s="96"/>
      <c r="I700" s="97"/>
      <c r="J700" s="374"/>
      <c r="K700" s="63"/>
    </row>
    <row r="701" spans="1:11" ht="12.75">
      <c r="A701" s="90">
        <v>17</v>
      </c>
      <c r="B701" s="363">
        <f t="shared" si="81"/>
        <v>55.71200000000001</v>
      </c>
      <c r="C701" s="320">
        <f t="shared" si="82"/>
        <v>0.028</v>
      </c>
      <c r="D701" s="235">
        <v>112</v>
      </c>
      <c r="E701" s="363">
        <f t="shared" si="83"/>
        <v>8.179999999999996</v>
      </c>
      <c r="F701" s="320">
        <f t="shared" si="84"/>
        <v>0.03</v>
      </c>
      <c r="G701" s="235">
        <v>60</v>
      </c>
      <c r="H701" s="96"/>
      <c r="I701" s="97"/>
      <c r="J701" s="374"/>
      <c r="K701" s="63"/>
    </row>
    <row r="702" spans="1:11" ht="12.75">
      <c r="A702" s="87">
        <v>18</v>
      </c>
      <c r="B702" s="363">
        <f t="shared" si="81"/>
        <v>55.738000000000014</v>
      </c>
      <c r="C702" s="320">
        <f t="shared" si="82"/>
        <v>0.026</v>
      </c>
      <c r="D702" s="235">
        <v>104</v>
      </c>
      <c r="E702" s="363">
        <f t="shared" si="83"/>
        <v>8.199999999999996</v>
      </c>
      <c r="F702" s="320">
        <f t="shared" si="84"/>
        <v>0.02</v>
      </c>
      <c r="G702" s="235">
        <v>40</v>
      </c>
      <c r="H702" s="96"/>
      <c r="I702" s="97"/>
      <c r="J702" s="374"/>
      <c r="K702" s="63"/>
    </row>
    <row r="703" spans="1:11" ht="12.75">
      <c r="A703" s="90">
        <v>19</v>
      </c>
      <c r="B703" s="363">
        <f t="shared" si="81"/>
        <v>55.76400000000002</v>
      </c>
      <c r="C703" s="320">
        <f t="shared" si="82"/>
        <v>0.026</v>
      </c>
      <c r="D703" s="235">
        <v>104</v>
      </c>
      <c r="E703" s="363">
        <f t="shared" si="83"/>
        <v>8.219999999999995</v>
      </c>
      <c r="F703" s="320">
        <f t="shared" si="84"/>
        <v>0.02</v>
      </c>
      <c r="G703" s="235">
        <v>40</v>
      </c>
      <c r="H703" s="96"/>
      <c r="I703" s="97"/>
      <c r="J703" s="374"/>
      <c r="K703" s="63"/>
    </row>
    <row r="704" spans="1:11" ht="12.75">
      <c r="A704" s="87">
        <v>20</v>
      </c>
      <c r="B704" s="363">
        <f t="shared" si="81"/>
        <v>55.78800000000002</v>
      </c>
      <c r="C704" s="320">
        <f t="shared" si="82"/>
        <v>0.024</v>
      </c>
      <c r="D704" s="235">
        <v>96</v>
      </c>
      <c r="E704" s="363">
        <f t="shared" si="83"/>
        <v>8.239999999999995</v>
      </c>
      <c r="F704" s="320">
        <f t="shared" si="84"/>
        <v>0.02</v>
      </c>
      <c r="G704" s="235">
        <v>40</v>
      </c>
      <c r="H704" s="96"/>
      <c r="I704" s="97"/>
      <c r="J704" s="374"/>
      <c r="K704" s="63"/>
    </row>
    <row r="705" spans="1:11" ht="12.75">
      <c r="A705" s="90">
        <v>21</v>
      </c>
      <c r="B705" s="363">
        <f t="shared" si="81"/>
        <v>55.81400000000002</v>
      </c>
      <c r="C705" s="320">
        <f t="shared" si="82"/>
        <v>0.026</v>
      </c>
      <c r="D705" s="235">
        <v>104</v>
      </c>
      <c r="E705" s="363">
        <f t="shared" si="83"/>
        <v>8.259999999999994</v>
      </c>
      <c r="F705" s="320">
        <f t="shared" si="84"/>
        <v>0.02</v>
      </c>
      <c r="G705" s="235">
        <v>40</v>
      </c>
      <c r="H705" s="96"/>
      <c r="I705" s="97"/>
      <c r="J705" s="374"/>
      <c r="K705" s="63"/>
    </row>
    <row r="706" spans="1:11" ht="12.75">
      <c r="A706" s="87">
        <v>22</v>
      </c>
      <c r="B706" s="363">
        <f t="shared" si="81"/>
        <v>55.83800000000002</v>
      </c>
      <c r="C706" s="320">
        <f t="shared" si="82"/>
        <v>0.024</v>
      </c>
      <c r="D706" s="235">
        <v>96</v>
      </c>
      <c r="E706" s="363">
        <f t="shared" si="83"/>
        <v>8.279999999999994</v>
      </c>
      <c r="F706" s="320">
        <f t="shared" si="84"/>
        <v>0.02</v>
      </c>
      <c r="G706" s="235">
        <v>40</v>
      </c>
      <c r="H706" s="96"/>
      <c r="I706" s="97"/>
      <c r="J706" s="374"/>
      <c r="K706" s="63"/>
    </row>
    <row r="707" spans="1:11" ht="12.75">
      <c r="A707" s="90">
        <v>23</v>
      </c>
      <c r="B707" s="363">
        <f t="shared" si="81"/>
        <v>55.86300000000002</v>
      </c>
      <c r="C707" s="320">
        <f t="shared" si="82"/>
        <v>0.025</v>
      </c>
      <c r="D707" s="235">
        <v>100</v>
      </c>
      <c r="E707" s="363">
        <f t="shared" si="83"/>
        <v>8.299999999999994</v>
      </c>
      <c r="F707" s="320">
        <f t="shared" si="84"/>
        <v>0.02</v>
      </c>
      <c r="G707" s="235">
        <v>40</v>
      </c>
      <c r="H707" s="96"/>
      <c r="I707" s="97"/>
      <c r="J707" s="374"/>
      <c r="K707" s="63"/>
    </row>
    <row r="708" spans="1:11" ht="12.75">
      <c r="A708" s="87">
        <v>24</v>
      </c>
      <c r="B708" s="363">
        <f t="shared" si="81"/>
        <v>55.88500000000002</v>
      </c>
      <c r="C708" s="96">
        <f>D708/4000</f>
        <v>0.022</v>
      </c>
      <c r="D708" s="235">
        <v>88</v>
      </c>
      <c r="E708" s="363">
        <f t="shared" si="83"/>
        <v>8.319999999999993</v>
      </c>
      <c r="F708" s="320">
        <f t="shared" si="84"/>
        <v>0.02</v>
      </c>
      <c r="G708" s="235">
        <v>40</v>
      </c>
      <c r="H708" s="96"/>
      <c r="I708" s="97"/>
      <c r="J708" s="374"/>
      <c r="K708" s="63"/>
    </row>
    <row r="709" spans="1:11" ht="13.5" thickBot="1">
      <c r="A709" s="92" t="s">
        <v>7</v>
      </c>
      <c r="B709" s="94"/>
      <c r="C709" s="370"/>
      <c r="D709" s="93">
        <f>SUM(D685:D708)</f>
        <v>2380</v>
      </c>
      <c r="E709" s="94"/>
      <c r="F709" s="370"/>
      <c r="G709" s="93">
        <f>SUM(G685:G708)</f>
        <v>1080</v>
      </c>
      <c r="H709" s="94"/>
      <c r="I709" s="94"/>
      <c r="J709" s="371"/>
      <c r="K709" s="63"/>
    </row>
    <row r="710" spans="1:11" ht="12.75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</row>
    <row r="711" spans="1:11" ht="12.75">
      <c r="A711" s="63"/>
      <c r="B711" s="64" t="s">
        <v>65</v>
      </c>
      <c r="C711" s="63"/>
      <c r="D711" s="63"/>
      <c r="E711" s="63"/>
      <c r="F711" s="63"/>
      <c r="G711" s="63"/>
      <c r="H711" s="63"/>
      <c r="I711" s="63"/>
      <c r="J711" s="63"/>
      <c r="K711" s="63"/>
    </row>
    <row r="712" spans="1:11" ht="12.75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</row>
    <row r="713" spans="1:11" ht="15.75">
      <c r="A713" s="63"/>
      <c r="B713" s="177" t="s">
        <v>122</v>
      </c>
      <c r="C713" s="177"/>
      <c r="D713" s="177"/>
      <c r="E713" s="177"/>
      <c r="F713" s="177"/>
      <c r="G713" s="177"/>
      <c r="H713" s="177"/>
      <c r="I713" s="63"/>
      <c r="J713" s="63"/>
      <c r="K713" s="63"/>
    </row>
    <row r="714" spans="1:11" ht="12.75">
      <c r="A714" s="63"/>
      <c r="B714" s="178" t="s">
        <v>22</v>
      </c>
      <c r="C714" s="178"/>
      <c r="D714" s="178"/>
      <c r="E714" s="178"/>
      <c r="F714" s="178"/>
      <c r="G714" s="178"/>
      <c r="H714" s="178"/>
      <c r="I714" s="63"/>
      <c r="J714" s="63"/>
      <c r="K714" s="63"/>
    </row>
    <row r="715" spans="1:11" ht="15">
      <c r="A715" s="63"/>
      <c r="B715" s="179" t="s">
        <v>131</v>
      </c>
      <c r="C715" s="179"/>
      <c r="D715" s="179"/>
      <c r="E715" s="179"/>
      <c r="F715" s="179"/>
      <c r="G715" s="179"/>
      <c r="H715" s="179"/>
      <c r="I715" s="63"/>
      <c r="J715" s="63"/>
      <c r="K715" s="63"/>
    </row>
    <row r="716" spans="1:11" ht="15">
      <c r="A716" s="63"/>
      <c r="B716" s="75" t="s">
        <v>93</v>
      </c>
      <c r="C716" s="81"/>
      <c r="D716" s="81"/>
      <c r="E716" s="77"/>
      <c r="F716" s="82"/>
      <c r="G716" s="83"/>
      <c r="H716" s="84"/>
      <c r="I716" s="63"/>
      <c r="J716" s="63"/>
      <c r="K716" s="63"/>
    </row>
    <row r="717" spans="1:11" ht="12.75">
      <c r="A717" s="63"/>
      <c r="B717" s="72"/>
      <c r="C717" s="72" t="s">
        <v>23</v>
      </c>
      <c r="D717" s="71"/>
      <c r="E717" s="73"/>
      <c r="F717" s="85"/>
      <c r="G717" s="71"/>
      <c r="H717" s="71"/>
      <c r="I717" s="63"/>
      <c r="J717" s="63"/>
      <c r="K717" s="63"/>
    </row>
    <row r="718" spans="1:11" ht="13.5" thickBot="1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</row>
    <row r="719" spans="1:11" ht="12.75" customHeight="1">
      <c r="A719" s="191" t="s">
        <v>59</v>
      </c>
      <c r="B719" s="194" t="s">
        <v>3</v>
      </c>
      <c r="C719" s="195"/>
      <c r="D719" s="195"/>
      <c r="E719" s="195"/>
      <c r="F719" s="195"/>
      <c r="G719" s="195"/>
      <c r="H719" s="196"/>
      <c r="I719" s="196"/>
      <c r="J719" s="197"/>
      <c r="K719" s="63"/>
    </row>
    <row r="720" spans="1:11" ht="12.75">
      <c r="A720" s="192"/>
      <c r="B720" s="188" t="s">
        <v>153</v>
      </c>
      <c r="C720" s="188"/>
      <c r="D720" s="188"/>
      <c r="E720" s="188" t="s">
        <v>154</v>
      </c>
      <c r="F720" s="188"/>
      <c r="G720" s="188"/>
      <c r="H720" s="188" t="s">
        <v>155</v>
      </c>
      <c r="I720" s="188"/>
      <c r="J720" s="188"/>
      <c r="K720" s="63"/>
    </row>
    <row r="721" spans="1:11" ht="12.75">
      <c r="A721" s="192"/>
      <c r="B721" s="188" t="s">
        <v>64</v>
      </c>
      <c r="C721" s="188"/>
      <c r="D721" s="188"/>
      <c r="E721" s="188"/>
      <c r="F721" s="188"/>
      <c r="G721" s="188"/>
      <c r="H721" s="188"/>
      <c r="I721" s="188"/>
      <c r="J721" s="188"/>
      <c r="K721" s="63"/>
    </row>
    <row r="722" spans="1:11" ht="34.5" thickBot="1">
      <c r="A722" s="193"/>
      <c r="B722" s="79" t="s">
        <v>13</v>
      </c>
      <c r="C722" s="79" t="s">
        <v>14</v>
      </c>
      <c r="D722" s="79" t="s">
        <v>15</v>
      </c>
      <c r="E722" s="79" t="s">
        <v>13</v>
      </c>
      <c r="F722" s="79" t="s">
        <v>14</v>
      </c>
      <c r="G722" s="79" t="s">
        <v>15</v>
      </c>
      <c r="H722" s="79" t="s">
        <v>13</v>
      </c>
      <c r="I722" s="79" t="s">
        <v>14</v>
      </c>
      <c r="J722" s="79" t="s">
        <v>15</v>
      </c>
      <c r="K722" s="63"/>
    </row>
    <row r="723" spans="1:11" ht="12.75">
      <c r="A723" s="95">
        <v>0</v>
      </c>
      <c r="B723" s="363">
        <v>207.82</v>
      </c>
      <c r="C723" s="320"/>
      <c r="D723" s="320"/>
      <c r="E723" s="363">
        <v>243.02</v>
      </c>
      <c r="F723" s="320"/>
      <c r="G723" s="320"/>
      <c r="H723" s="363">
        <v>919</v>
      </c>
      <c r="I723" s="320"/>
      <c r="J723" s="96"/>
      <c r="K723" s="63"/>
    </row>
    <row r="724" spans="1:11" ht="12.75">
      <c r="A724" s="90">
        <v>1</v>
      </c>
      <c r="B724" s="363">
        <f>B723+C724</f>
        <v>207.84199999999998</v>
      </c>
      <c r="C724" s="320">
        <f>D724/2000</f>
        <v>0.022</v>
      </c>
      <c r="D724" s="321">
        <v>44</v>
      </c>
      <c r="E724" s="363">
        <f aca="true" t="shared" si="85" ref="E724:E744">E723+F724</f>
        <v>243.03</v>
      </c>
      <c r="F724" s="320">
        <f>G724/2000</f>
        <v>0.01</v>
      </c>
      <c r="G724" s="321">
        <v>20</v>
      </c>
      <c r="H724" s="363">
        <f aca="true" t="shared" si="86" ref="H724:H744">H723+I724</f>
        <v>919.03</v>
      </c>
      <c r="I724" s="320">
        <f>J724/2000</f>
        <v>0.03</v>
      </c>
      <c r="J724" s="78">
        <v>60</v>
      </c>
      <c r="K724" s="63"/>
    </row>
    <row r="725" spans="1:11" ht="12.75">
      <c r="A725" s="87">
        <v>2</v>
      </c>
      <c r="B725" s="363">
        <f aca="true" t="shared" si="87" ref="B725:B747">B724+C725</f>
        <v>207.868</v>
      </c>
      <c r="C725" s="320">
        <f aca="true" t="shared" si="88" ref="C725:C747">D725/2000</f>
        <v>0.026</v>
      </c>
      <c r="D725" s="321">
        <v>52</v>
      </c>
      <c r="E725" s="363">
        <f t="shared" si="85"/>
        <v>243.04</v>
      </c>
      <c r="F725" s="320">
        <f aca="true" t="shared" si="89" ref="F725:F747">G725/2000</f>
        <v>0.01</v>
      </c>
      <c r="G725" s="321">
        <v>20</v>
      </c>
      <c r="H725" s="363">
        <f t="shared" si="86"/>
        <v>919.06</v>
      </c>
      <c r="I725" s="320">
        <f aca="true" t="shared" si="90" ref="I725:I747">J725/2000</f>
        <v>0.03</v>
      </c>
      <c r="J725" s="78">
        <v>60</v>
      </c>
      <c r="K725" s="63"/>
    </row>
    <row r="726" spans="1:11" ht="12.75">
      <c r="A726" s="90">
        <v>3</v>
      </c>
      <c r="B726" s="363">
        <f t="shared" si="87"/>
        <v>207.888</v>
      </c>
      <c r="C726" s="320">
        <f t="shared" si="88"/>
        <v>0.02</v>
      </c>
      <c r="D726" s="321">
        <v>40</v>
      </c>
      <c r="E726" s="363">
        <f t="shared" si="85"/>
        <v>243.04999999999998</v>
      </c>
      <c r="F726" s="320">
        <f t="shared" si="89"/>
        <v>0.01</v>
      </c>
      <c r="G726" s="321">
        <v>20</v>
      </c>
      <c r="H726" s="363">
        <f t="shared" si="86"/>
        <v>919.0999999999999</v>
      </c>
      <c r="I726" s="320">
        <f t="shared" si="90"/>
        <v>0.04</v>
      </c>
      <c r="J726" s="78">
        <v>80</v>
      </c>
      <c r="K726" s="63"/>
    </row>
    <row r="727" spans="1:11" ht="12.75">
      <c r="A727" s="87">
        <v>4</v>
      </c>
      <c r="B727" s="363">
        <f t="shared" si="87"/>
        <v>207.90800000000002</v>
      </c>
      <c r="C727" s="320">
        <f t="shared" si="88"/>
        <v>0.02</v>
      </c>
      <c r="D727" s="321">
        <v>40</v>
      </c>
      <c r="E727" s="363">
        <f t="shared" si="85"/>
        <v>243.05999999999997</v>
      </c>
      <c r="F727" s="320">
        <f t="shared" si="89"/>
        <v>0.01</v>
      </c>
      <c r="G727" s="321">
        <v>20</v>
      </c>
      <c r="H727" s="363">
        <f t="shared" si="86"/>
        <v>919.1299999999999</v>
      </c>
      <c r="I727" s="320">
        <f t="shared" si="90"/>
        <v>0.03</v>
      </c>
      <c r="J727" s="78">
        <v>60</v>
      </c>
      <c r="K727" s="63"/>
    </row>
    <row r="728" spans="1:11" ht="12.75">
      <c r="A728" s="90">
        <v>5</v>
      </c>
      <c r="B728" s="363">
        <f t="shared" si="87"/>
        <v>207.92800000000003</v>
      </c>
      <c r="C728" s="320">
        <f t="shared" si="88"/>
        <v>0.02</v>
      </c>
      <c r="D728" s="321">
        <v>40</v>
      </c>
      <c r="E728" s="363">
        <f t="shared" si="85"/>
        <v>243.06999999999996</v>
      </c>
      <c r="F728" s="320">
        <f t="shared" si="89"/>
        <v>0.01</v>
      </c>
      <c r="G728" s="321">
        <v>20</v>
      </c>
      <c r="H728" s="363">
        <f t="shared" si="86"/>
        <v>919.1599999999999</v>
      </c>
      <c r="I728" s="320">
        <f t="shared" si="90"/>
        <v>0.03</v>
      </c>
      <c r="J728" s="78">
        <v>60</v>
      </c>
      <c r="K728" s="63"/>
    </row>
    <row r="729" spans="1:11" ht="12.75">
      <c r="A729" s="87">
        <v>6</v>
      </c>
      <c r="B729" s="363">
        <f t="shared" si="87"/>
        <v>207.96800000000002</v>
      </c>
      <c r="C729" s="320">
        <f t="shared" si="88"/>
        <v>0.04</v>
      </c>
      <c r="D729" s="321">
        <v>80</v>
      </c>
      <c r="E729" s="363">
        <f t="shared" si="85"/>
        <v>243.08999999999997</v>
      </c>
      <c r="F729" s="320">
        <f t="shared" si="89"/>
        <v>0.02</v>
      </c>
      <c r="G729" s="321">
        <v>40</v>
      </c>
      <c r="H729" s="363">
        <f t="shared" si="86"/>
        <v>919.1999999999998</v>
      </c>
      <c r="I729" s="320">
        <f t="shared" si="90"/>
        <v>0.04</v>
      </c>
      <c r="J729" s="78">
        <v>80</v>
      </c>
      <c r="K729" s="63"/>
    </row>
    <row r="730" spans="1:11" ht="12.75">
      <c r="A730" s="90">
        <v>7</v>
      </c>
      <c r="B730" s="363">
        <f t="shared" si="87"/>
        <v>207.99200000000002</v>
      </c>
      <c r="C730" s="320">
        <f t="shared" si="88"/>
        <v>0.024</v>
      </c>
      <c r="D730" s="321">
        <v>48</v>
      </c>
      <c r="E730" s="363">
        <f t="shared" si="85"/>
        <v>243.10999999999999</v>
      </c>
      <c r="F730" s="320">
        <f t="shared" si="89"/>
        <v>0.02</v>
      </c>
      <c r="G730" s="321">
        <v>40</v>
      </c>
      <c r="H730" s="363">
        <f t="shared" si="86"/>
        <v>919.2299999999998</v>
      </c>
      <c r="I730" s="320">
        <f t="shared" si="90"/>
        <v>0.03</v>
      </c>
      <c r="J730" s="78">
        <v>60</v>
      </c>
      <c r="K730" s="63"/>
    </row>
    <row r="731" spans="1:11" ht="12.75">
      <c r="A731" s="87">
        <v>8</v>
      </c>
      <c r="B731" s="363">
        <f t="shared" si="87"/>
        <v>208.01200000000003</v>
      </c>
      <c r="C731" s="320">
        <f t="shared" si="88"/>
        <v>0.02</v>
      </c>
      <c r="D731" s="321">
        <v>40</v>
      </c>
      <c r="E731" s="363">
        <f t="shared" si="85"/>
        <v>243.11999999999998</v>
      </c>
      <c r="F731" s="320">
        <f t="shared" si="89"/>
        <v>0.01</v>
      </c>
      <c r="G731" s="321">
        <v>20</v>
      </c>
      <c r="H731" s="363">
        <f t="shared" si="86"/>
        <v>919.2599999999998</v>
      </c>
      <c r="I731" s="320">
        <f t="shared" si="90"/>
        <v>0.03</v>
      </c>
      <c r="J731" s="78">
        <v>60</v>
      </c>
      <c r="K731" s="63"/>
    </row>
    <row r="732" spans="1:11" ht="12.75">
      <c r="A732" s="90">
        <v>9</v>
      </c>
      <c r="B732" s="363">
        <f t="shared" si="87"/>
        <v>208.04200000000003</v>
      </c>
      <c r="C732" s="320">
        <f t="shared" si="88"/>
        <v>0.03</v>
      </c>
      <c r="D732" s="321">
        <v>60</v>
      </c>
      <c r="E732" s="363">
        <f t="shared" si="85"/>
        <v>243.17999999999998</v>
      </c>
      <c r="F732" s="320">
        <f t="shared" si="89"/>
        <v>0.06</v>
      </c>
      <c r="G732" s="321">
        <v>120</v>
      </c>
      <c r="H732" s="363">
        <f t="shared" si="86"/>
        <v>919.3099999999997</v>
      </c>
      <c r="I732" s="320">
        <f t="shared" si="90"/>
        <v>0.05</v>
      </c>
      <c r="J732" s="78">
        <v>100</v>
      </c>
      <c r="K732" s="63"/>
    </row>
    <row r="733" spans="1:11" ht="12.75">
      <c r="A733" s="87">
        <v>10</v>
      </c>
      <c r="B733" s="363">
        <f t="shared" si="87"/>
        <v>208.10200000000003</v>
      </c>
      <c r="C733" s="320">
        <f t="shared" si="88"/>
        <v>0.06</v>
      </c>
      <c r="D733" s="321">
        <v>120</v>
      </c>
      <c r="E733" s="363">
        <f t="shared" si="85"/>
        <v>243.23</v>
      </c>
      <c r="F733" s="320">
        <f t="shared" si="89"/>
        <v>0.05</v>
      </c>
      <c r="G733" s="321">
        <v>100</v>
      </c>
      <c r="H733" s="363">
        <f t="shared" si="86"/>
        <v>919.3699999999997</v>
      </c>
      <c r="I733" s="320">
        <f t="shared" si="90"/>
        <v>0.06</v>
      </c>
      <c r="J733" s="78">
        <v>120</v>
      </c>
      <c r="K733" s="63"/>
    </row>
    <row r="734" spans="1:11" ht="12.75">
      <c r="A734" s="90">
        <v>11</v>
      </c>
      <c r="B734" s="363">
        <f t="shared" si="87"/>
        <v>208.16700000000003</v>
      </c>
      <c r="C734" s="320">
        <f t="shared" si="88"/>
        <v>0.065</v>
      </c>
      <c r="D734" s="321">
        <v>130</v>
      </c>
      <c r="E734" s="363">
        <f t="shared" si="85"/>
        <v>243.28</v>
      </c>
      <c r="F734" s="320">
        <f t="shared" si="89"/>
        <v>0.05</v>
      </c>
      <c r="G734" s="321">
        <v>100</v>
      </c>
      <c r="H734" s="363">
        <f t="shared" si="86"/>
        <v>919.3999999999996</v>
      </c>
      <c r="I734" s="320">
        <f t="shared" si="90"/>
        <v>0.03</v>
      </c>
      <c r="J734" s="78">
        <v>60</v>
      </c>
      <c r="K734" s="63"/>
    </row>
    <row r="735" spans="1:11" ht="12.75">
      <c r="A735" s="87">
        <v>12</v>
      </c>
      <c r="B735" s="363">
        <f>B734+C735</f>
        <v>208.22300000000004</v>
      </c>
      <c r="C735" s="320">
        <f t="shared" si="88"/>
        <v>0.056</v>
      </c>
      <c r="D735" s="321">
        <v>112</v>
      </c>
      <c r="E735" s="363">
        <f t="shared" si="85"/>
        <v>243.33</v>
      </c>
      <c r="F735" s="320">
        <f t="shared" si="89"/>
        <v>0.05</v>
      </c>
      <c r="G735" s="321">
        <v>100</v>
      </c>
      <c r="H735" s="363">
        <f t="shared" si="86"/>
        <v>919.4299999999996</v>
      </c>
      <c r="I735" s="320">
        <f t="shared" si="90"/>
        <v>0.03</v>
      </c>
      <c r="J735" s="78">
        <v>60</v>
      </c>
      <c r="K735" s="63"/>
    </row>
    <row r="736" spans="1:11" ht="12.75">
      <c r="A736" s="90">
        <v>13</v>
      </c>
      <c r="B736" s="363">
        <f t="shared" si="87"/>
        <v>208.27300000000005</v>
      </c>
      <c r="C736" s="320">
        <f t="shared" si="88"/>
        <v>0.05</v>
      </c>
      <c r="D736" s="321">
        <v>100</v>
      </c>
      <c r="E736" s="363">
        <f t="shared" si="85"/>
        <v>243.37</v>
      </c>
      <c r="F736" s="320">
        <f t="shared" si="89"/>
        <v>0.04</v>
      </c>
      <c r="G736" s="321">
        <v>80</v>
      </c>
      <c r="H736" s="363">
        <f t="shared" si="86"/>
        <v>919.4599999999996</v>
      </c>
      <c r="I736" s="320">
        <f t="shared" si="90"/>
        <v>0.03</v>
      </c>
      <c r="J736" s="78">
        <v>60</v>
      </c>
      <c r="K736" s="63"/>
    </row>
    <row r="737" spans="1:11" ht="12.75">
      <c r="A737" s="87">
        <v>14</v>
      </c>
      <c r="B737" s="363">
        <f t="shared" si="87"/>
        <v>208.35300000000007</v>
      </c>
      <c r="C737" s="320">
        <f t="shared" si="88"/>
        <v>0.08</v>
      </c>
      <c r="D737" s="321">
        <v>160</v>
      </c>
      <c r="E737" s="363">
        <f t="shared" si="85"/>
        <v>243.4</v>
      </c>
      <c r="F737" s="320">
        <f t="shared" si="89"/>
        <v>0.03</v>
      </c>
      <c r="G737" s="321">
        <v>60</v>
      </c>
      <c r="H737" s="363">
        <f t="shared" si="86"/>
        <v>919.4999999999995</v>
      </c>
      <c r="I737" s="320">
        <f t="shared" si="90"/>
        <v>0.04</v>
      </c>
      <c r="J737" s="78">
        <v>80</v>
      </c>
      <c r="K737" s="63"/>
    </row>
    <row r="738" spans="1:11" ht="12.75">
      <c r="A738" s="90">
        <v>15</v>
      </c>
      <c r="B738" s="363">
        <f t="shared" si="87"/>
        <v>208.41300000000007</v>
      </c>
      <c r="C738" s="320">
        <f t="shared" si="88"/>
        <v>0.06</v>
      </c>
      <c r="D738" s="321">
        <v>120</v>
      </c>
      <c r="E738" s="363">
        <f t="shared" si="85"/>
        <v>243.45000000000002</v>
      </c>
      <c r="F738" s="320">
        <f t="shared" si="89"/>
        <v>0.05</v>
      </c>
      <c r="G738" s="321">
        <v>100</v>
      </c>
      <c r="H738" s="363">
        <f t="shared" si="86"/>
        <v>919.5599999999995</v>
      </c>
      <c r="I738" s="320">
        <f t="shared" si="90"/>
        <v>0.06</v>
      </c>
      <c r="J738" s="78">
        <v>120</v>
      </c>
      <c r="K738" s="63"/>
    </row>
    <row r="739" spans="1:11" ht="12.75">
      <c r="A739" s="87">
        <v>16</v>
      </c>
      <c r="B739" s="363">
        <f t="shared" si="87"/>
        <v>208.46900000000008</v>
      </c>
      <c r="C739" s="320">
        <f t="shared" si="88"/>
        <v>0.056</v>
      </c>
      <c r="D739" s="321">
        <v>112</v>
      </c>
      <c r="E739" s="363">
        <f t="shared" si="85"/>
        <v>243.48000000000002</v>
      </c>
      <c r="F739" s="320">
        <f t="shared" si="89"/>
        <v>0.03</v>
      </c>
      <c r="G739" s="321">
        <v>60</v>
      </c>
      <c r="H739" s="363">
        <f t="shared" si="86"/>
        <v>919.5999999999995</v>
      </c>
      <c r="I739" s="320">
        <f t="shared" si="90"/>
        <v>0.04</v>
      </c>
      <c r="J739" s="78">
        <v>80</v>
      </c>
      <c r="K739" s="63"/>
    </row>
    <row r="740" spans="1:11" ht="12.75">
      <c r="A740" s="90">
        <v>17</v>
      </c>
      <c r="B740" s="363">
        <f t="shared" si="87"/>
        <v>208.49900000000008</v>
      </c>
      <c r="C740" s="320">
        <f t="shared" si="88"/>
        <v>0.03</v>
      </c>
      <c r="D740" s="321">
        <v>60</v>
      </c>
      <c r="E740" s="363">
        <f t="shared" si="85"/>
        <v>243.51000000000002</v>
      </c>
      <c r="F740" s="320">
        <f t="shared" si="89"/>
        <v>0.03</v>
      </c>
      <c r="G740" s="321">
        <v>60</v>
      </c>
      <c r="H740" s="363">
        <f t="shared" si="86"/>
        <v>919.6599999999994</v>
      </c>
      <c r="I740" s="320">
        <f t="shared" si="90"/>
        <v>0.06</v>
      </c>
      <c r="J740" s="78">
        <v>120</v>
      </c>
      <c r="K740" s="63"/>
    </row>
    <row r="741" spans="1:11" ht="12.75">
      <c r="A741" s="87">
        <v>18</v>
      </c>
      <c r="B741" s="363">
        <f t="shared" si="87"/>
        <v>208.52900000000008</v>
      </c>
      <c r="C741" s="320">
        <f t="shared" si="88"/>
        <v>0.03</v>
      </c>
      <c r="D741" s="321">
        <v>60</v>
      </c>
      <c r="E741" s="363">
        <f t="shared" si="85"/>
        <v>243.52</v>
      </c>
      <c r="F741" s="320">
        <f t="shared" si="89"/>
        <v>0.01</v>
      </c>
      <c r="G741" s="321">
        <v>20</v>
      </c>
      <c r="H741" s="363">
        <f t="shared" si="86"/>
        <v>919.7199999999993</v>
      </c>
      <c r="I741" s="320">
        <f t="shared" si="90"/>
        <v>0.06</v>
      </c>
      <c r="J741" s="78">
        <v>120</v>
      </c>
      <c r="K741" s="63"/>
    </row>
    <row r="742" spans="1:11" ht="12.75">
      <c r="A742" s="90">
        <v>19</v>
      </c>
      <c r="B742" s="363">
        <f t="shared" si="87"/>
        <v>208.5490000000001</v>
      </c>
      <c r="C742" s="320">
        <f t="shared" si="88"/>
        <v>0.02</v>
      </c>
      <c r="D742" s="321">
        <v>40</v>
      </c>
      <c r="E742" s="363">
        <f t="shared" si="85"/>
        <v>243.53</v>
      </c>
      <c r="F742" s="320">
        <f t="shared" si="89"/>
        <v>0.01</v>
      </c>
      <c r="G742" s="321">
        <v>20</v>
      </c>
      <c r="H742" s="363">
        <f t="shared" si="86"/>
        <v>919.7599999999993</v>
      </c>
      <c r="I742" s="320">
        <f t="shared" si="90"/>
        <v>0.04</v>
      </c>
      <c r="J742" s="78">
        <v>80</v>
      </c>
      <c r="K742" s="63"/>
    </row>
    <row r="743" spans="1:11" ht="12.75">
      <c r="A743" s="87">
        <v>20</v>
      </c>
      <c r="B743" s="363">
        <f t="shared" si="87"/>
        <v>208.56400000000008</v>
      </c>
      <c r="C743" s="320">
        <f t="shared" si="88"/>
        <v>0.015</v>
      </c>
      <c r="D743" s="321">
        <v>30</v>
      </c>
      <c r="E743" s="363">
        <f t="shared" si="85"/>
        <v>243.54</v>
      </c>
      <c r="F743" s="320">
        <f t="shared" si="89"/>
        <v>0.01</v>
      </c>
      <c r="G743" s="321">
        <v>20</v>
      </c>
      <c r="H743" s="363">
        <f t="shared" si="86"/>
        <v>919.7999999999993</v>
      </c>
      <c r="I743" s="320">
        <f t="shared" si="90"/>
        <v>0.04</v>
      </c>
      <c r="J743" s="78">
        <v>80</v>
      </c>
      <c r="K743" s="63"/>
    </row>
    <row r="744" spans="1:11" ht="12.75">
      <c r="A744" s="90">
        <v>21</v>
      </c>
      <c r="B744" s="363">
        <f t="shared" si="87"/>
        <v>208.58000000000007</v>
      </c>
      <c r="C744" s="320">
        <f t="shared" si="88"/>
        <v>0.016</v>
      </c>
      <c r="D744" s="321">
        <v>32</v>
      </c>
      <c r="E744" s="363">
        <f t="shared" si="85"/>
        <v>243.54999999999998</v>
      </c>
      <c r="F744" s="320">
        <f t="shared" si="89"/>
        <v>0.01</v>
      </c>
      <c r="G744" s="321">
        <v>20</v>
      </c>
      <c r="H744" s="363">
        <f t="shared" si="86"/>
        <v>919.8299999999992</v>
      </c>
      <c r="I744" s="320">
        <f t="shared" si="90"/>
        <v>0.03</v>
      </c>
      <c r="J744" s="78">
        <v>60</v>
      </c>
      <c r="K744" s="63"/>
    </row>
    <row r="745" spans="1:11" ht="12.75">
      <c r="A745" s="87">
        <v>22</v>
      </c>
      <c r="B745" s="363">
        <f>B744+C745</f>
        <v>208.59500000000006</v>
      </c>
      <c r="C745" s="320">
        <f t="shared" si="88"/>
        <v>0.015</v>
      </c>
      <c r="D745" s="321">
        <v>30</v>
      </c>
      <c r="E745" s="363">
        <f>E744+F745</f>
        <v>243.55999999999997</v>
      </c>
      <c r="F745" s="320">
        <f t="shared" si="89"/>
        <v>0.01</v>
      </c>
      <c r="G745" s="321">
        <v>20</v>
      </c>
      <c r="H745" s="363">
        <f>H744+I745</f>
        <v>919.8699999999992</v>
      </c>
      <c r="I745" s="320">
        <f t="shared" si="90"/>
        <v>0.04</v>
      </c>
      <c r="J745" s="78">
        <v>80</v>
      </c>
      <c r="K745" s="63"/>
    </row>
    <row r="746" spans="1:11" ht="12.75">
      <c r="A746" s="90">
        <v>23</v>
      </c>
      <c r="B746" s="363">
        <f t="shared" si="87"/>
        <v>208.60900000000007</v>
      </c>
      <c r="C746" s="320">
        <f t="shared" si="88"/>
        <v>0.014</v>
      </c>
      <c r="D746" s="321">
        <v>28</v>
      </c>
      <c r="E746" s="363">
        <f>E745+F746</f>
        <v>243.56999999999996</v>
      </c>
      <c r="F746" s="320">
        <f t="shared" si="89"/>
        <v>0.01</v>
      </c>
      <c r="G746" s="321">
        <v>20</v>
      </c>
      <c r="H746" s="363">
        <f>H745+I746</f>
        <v>919.9199999999992</v>
      </c>
      <c r="I746" s="320">
        <f t="shared" si="90"/>
        <v>0.05</v>
      </c>
      <c r="J746" s="78">
        <v>100</v>
      </c>
      <c r="K746" s="63"/>
    </row>
    <row r="747" spans="1:11" ht="12.75">
      <c r="A747" s="87">
        <v>24</v>
      </c>
      <c r="B747" s="363">
        <f t="shared" si="87"/>
        <v>208.62900000000008</v>
      </c>
      <c r="C747" s="320">
        <f t="shared" si="88"/>
        <v>0.02</v>
      </c>
      <c r="D747" s="321">
        <v>40</v>
      </c>
      <c r="E747" s="363">
        <f>E746+F747</f>
        <v>243.57999999999996</v>
      </c>
      <c r="F747" s="320">
        <f t="shared" si="89"/>
        <v>0.01</v>
      </c>
      <c r="G747" s="321">
        <v>20</v>
      </c>
      <c r="H747" s="363">
        <f>H746+I747</f>
        <v>919.9799999999991</v>
      </c>
      <c r="I747" s="320">
        <f t="shared" si="90"/>
        <v>0.06</v>
      </c>
      <c r="J747" s="78">
        <v>120</v>
      </c>
      <c r="K747" s="63"/>
    </row>
    <row r="748" spans="1:11" ht="13.5" thickBot="1">
      <c r="A748" s="92" t="s">
        <v>7</v>
      </c>
      <c r="B748" s="94"/>
      <c r="C748" s="370"/>
      <c r="D748" s="93">
        <f>SUM(D724:D747)</f>
        <v>1618</v>
      </c>
      <c r="E748" s="94"/>
      <c r="F748" s="370"/>
      <c r="G748" s="93">
        <f>SUM(G724:G747)</f>
        <v>1120</v>
      </c>
      <c r="H748" s="94"/>
      <c r="I748" s="370"/>
      <c r="J748" s="93">
        <f>SUM(J724:J747)</f>
        <v>1960</v>
      </c>
      <c r="K748" s="63"/>
    </row>
    <row r="749" spans="1:11" ht="12.75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3"/>
    </row>
    <row r="750" spans="1:11" ht="12.75">
      <c r="A750" s="63"/>
      <c r="B750" s="64" t="s">
        <v>65</v>
      </c>
      <c r="C750" s="63"/>
      <c r="D750" s="63"/>
      <c r="E750" s="63"/>
      <c r="F750" s="63"/>
      <c r="G750" s="63"/>
      <c r="H750" s="63"/>
      <c r="I750" s="63"/>
      <c r="J750" s="63"/>
      <c r="K750" s="63"/>
    </row>
    <row r="751" spans="1:11" ht="12.75">
      <c r="A751" s="63"/>
      <c r="B751" s="64"/>
      <c r="C751" s="63"/>
      <c r="D751" s="63"/>
      <c r="E751" s="63"/>
      <c r="F751" s="63"/>
      <c r="G751" s="63"/>
      <c r="H751" s="63"/>
      <c r="I751" s="63"/>
      <c r="J751" s="63"/>
      <c r="K751" s="63"/>
    </row>
    <row r="752" spans="1:11" ht="15.75">
      <c r="A752" s="63"/>
      <c r="B752" s="177" t="s">
        <v>156</v>
      </c>
      <c r="C752" s="177"/>
      <c r="D752" s="177"/>
      <c r="E752" s="177"/>
      <c r="F752" s="177"/>
      <c r="G752" s="177"/>
      <c r="H752" s="177"/>
      <c r="I752" s="63"/>
      <c r="J752" s="63"/>
      <c r="K752" s="63"/>
    </row>
    <row r="753" spans="1:11" ht="12.75">
      <c r="A753" s="63"/>
      <c r="B753" s="178" t="s">
        <v>22</v>
      </c>
      <c r="C753" s="178"/>
      <c r="D753" s="178"/>
      <c r="E753" s="178"/>
      <c r="F753" s="178"/>
      <c r="G753" s="178"/>
      <c r="H753" s="178"/>
      <c r="I753" s="63"/>
      <c r="J753" s="63"/>
      <c r="K753" s="63"/>
    </row>
    <row r="754" spans="1:11" ht="15">
      <c r="A754" s="63"/>
      <c r="B754" s="179" t="s">
        <v>131</v>
      </c>
      <c r="C754" s="179"/>
      <c r="D754" s="179"/>
      <c r="E754" s="179"/>
      <c r="F754" s="179"/>
      <c r="G754" s="179"/>
      <c r="H754" s="179"/>
      <c r="I754" s="63"/>
      <c r="J754" s="63"/>
      <c r="K754" s="63"/>
    </row>
    <row r="755" spans="1:11" ht="15">
      <c r="A755" s="63"/>
      <c r="B755" s="75" t="s">
        <v>93</v>
      </c>
      <c r="C755" s="81"/>
      <c r="D755" s="81"/>
      <c r="E755" s="77"/>
      <c r="F755" s="82"/>
      <c r="G755" s="83"/>
      <c r="H755" s="84"/>
      <c r="I755" s="63"/>
      <c r="J755" s="63"/>
      <c r="K755" s="63"/>
    </row>
    <row r="756" spans="1:11" ht="12.75">
      <c r="A756" s="63"/>
      <c r="B756" s="72"/>
      <c r="C756" s="72" t="s">
        <v>23</v>
      </c>
      <c r="D756" s="71"/>
      <c r="E756" s="73"/>
      <c r="F756" s="85"/>
      <c r="G756" s="71"/>
      <c r="H756" s="71"/>
      <c r="I756" s="63"/>
      <c r="J756" s="63"/>
      <c r="K756" s="63"/>
    </row>
    <row r="757" spans="1:11" ht="13.5" thickBot="1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63"/>
    </row>
    <row r="758" spans="1:11" ht="12.75" customHeight="1">
      <c r="A758" s="412" t="s">
        <v>59</v>
      </c>
      <c r="B758" s="297" t="s">
        <v>3</v>
      </c>
      <c r="C758" s="298"/>
      <c r="D758" s="298"/>
      <c r="E758" s="298"/>
      <c r="F758" s="298"/>
      <c r="G758" s="298"/>
      <c r="H758" s="298"/>
      <c r="I758" s="298"/>
      <c r="J758" s="299"/>
      <c r="K758" s="63"/>
    </row>
    <row r="759" spans="1:11" ht="12.75">
      <c r="A759" s="413"/>
      <c r="B759" s="282" t="s">
        <v>81</v>
      </c>
      <c r="C759" s="188"/>
      <c r="D759" s="188"/>
      <c r="E759" s="188" t="s">
        <v>82</v>
      </c>
      <c r="F759" s="188"/>
      <c r="G759" s="188"/>
      <c r="H759" s="188" t="s">
        <v>83</v>
      </c>
      <c r="I759" s="188"/>
      <c r="J759" s="261"/>
      <c r="K759" s="63"/>
    </row>
    <row r="760" spans="1:11" ht="12.75">
      <c r="A760" s="414"/>
      <c r="B760" s="282" t="s">
        <v>84</v>
      </c>
      <c r="C760" s="188"/>
      <c r="D760" s="188"/>
      <c r="E760" s="188" t="s">
        <v>85</v>
      </c>
      <c r="F760" s="188"/>
      <c r="G760" s="188"/>
      <c r="H760" s="189" t="s">
        <v>85</v>
      </c>
      <c r="I760" s="189"/>
      <c r="J760" s="190"/>
      <c r="K760" s="63"/>
    </row>
    <row r="761" spans="1:11" ht="34.5" thickBot="1">
      <c r="A761" s="415"/>
      <c r="B761" s="88" t="s">
        <v>13</v>
      </c>
      <c r="C761" s="79" t="s">
        <v>14</v>
      </c>
      <c r="D761" s="79" t="s">
        <v>15</v>
      </c>
      <c r="E761" s="79" t="s">
        <v>13</v>
      </c>
      <c r="F761" s="79" t="s">
        <v>14</v>
      </c>
      <c r="G761" s="79" t="s">
        <v>15</v>
      </c>
      <c r="H761" s="79" t="s">
        <v>13</v>
      </c>
      <c r="I761" s="79" t="s">
        <v>14</v>
      </c>
      <c r="J761" s="264" t="s">
        <v>15</v>
      </c>
      <c r="K761" s="63"/>
    </row>
    <row r="762" spans="1:11" ht="12.75">
      <c r="A762" s="284">
        <v>0</v>
      </c>
      <c r="B762" s="300">
        <v>1111</v>
      </c>
      <c r="C762" s="301"/>
      <c r="D762" s="302"/>
      <c r="E762" s="300">
        <v>6180</v>
      </c>
      <c r="F762" s="303"/>
      <c r="G762" s="302"/>
      <c r="H762" s="300">
        <v>5280</v>
      </c>
      <c r="I762" s="303"/>
      <c r="J762" s="302"/>
      <c r="K762" s="63"/>
    </row>
    <row r="763" spans="1:11" ht="12.75">
      <c r="A763" s="289">
        <v>1</v>
      </c>
      <c r="B763" s="304">
        <f>B762+C763</f>
        <v>1111.011</v>
      </c>
      <c r="C763" s="305">
        <f>D763/6000</f>
        <v>0.011</v>
      </c>
      <c r="D763" s="306">
        <v>66</v>
      </c>
      <c r="E763" s="304">
        <f>E762+F763</f>
        <v>6180</v>
      </c>
      <c r="F763" s="305">
        <f>G763/1500</f>
        <v>0</v>
      </c>
      <c r="G763" s="307">
        <v>0</v>
      </c>
      <c r="H763" s="304">
        <f>H762+I763</f>
        <v>5280.154</v>
      </c>
      <c r="I763" s="305">
        <f>J763/1500</f>
        <v>0.154</v>
      </c>
      <c r="J763" s="307">
        <v>231</v>
      </c>
      <c r="K763" s="63"/>
    </row>
    <row r="764" spans="1:11" ht="12.75">
      <c r="A764" s="289">
        <v>2</v>
      </c>
      <c r="B764" s="304">
        <f aca="true" t="shared" si="91" ref="B764:B786">B763+C764</f>
        <v>1111.022</v>
      </c>
      <c r="C764" s="305">
        <f aca="true" t="shared" si="92" ref="C764:C786">D764/6000</f>
        <v>0.011</v>
      </c>
      <c r="D764" s="306">
        <v>66</v>
      </c>
      <c r="E764" s="304">
        <f aca="true" t="shared" si="93" ref="E764:E786">E763+F764</f>
        <v>6180</v>
      </c>
      <c r="F764" s="305">
        <f aca="true" t="shared" si="94" ref="F764:F786">G764/1500</f>
        <v>0</v>
      </c>
      <c r="G764" s="307">
        <v>0</v>
      </c>
      <c r="H764" s="304">
        <f aca="true" t="shared" si="95" ref="H764:H786">H763+I764</f>
        <v>5280.2880000000005</v>
      </c>
      <c r="I764" s="305">
        <f aca="true" t="shared" si="96" ref="I764:I786">J764/1500</f>
        <v>0.134</v>
      </c>
      <c r="J764" s="307">
        <v>201</v>
      </c>
      <c r="K764" s="63"/>
    </row>
    <row r="765" spans="1:11" ht="12.75">
      <c r="A765" s="289">
        <v>3</v>
      </c>
      <c r="B765" s="304">
        <f t="shared" si="91"/>
        <v>1111.033</v>
      </c>
      <c r="C765" s="305">
        <f t="shared" si="92"/>
        <v>0.011</v>
      </c>
      <c r="D765" s="306">
        <v>66</v>
      </c>
      <c r="E765" s="304">
        <f t="shared" si="93"/>
        <v>6180</v>
      </c>
      <c r="F765" s="305">
        <f t="shared" si="94"/>
        <v>0</v>
      </c>
      <c r="G765" s="307">
        <v>0</v>
      </c>
      <c r="H765" s="304">
        <f t="shared" si="95"/>
        <v>5280.412</v>
      </c>
      <c r="I765" s="305">
        <f t="shared" si="96"/>
        <v>0.124</v>
      </c>
      <c r="J765" s="307">
        <v>186</v>
      </c>
      <c r="K765" s="63"/>
    </row>
    <row r="766" spans="1:11" ht="12.75">
      <c r="A766" s="289">
        <v>4</v>
      </c>
      <c r="B766" s="304">
        <f t="shared" si="91"/>
        <v>1111.0439999999999</v>
      </c>
      <c r="C766" s="305">
        <f t="shared" si="92"/>
        <v>0.011</v>
      </c>
      <c r="D766" s="306">
        <v>66</v>
      </c>
      <c r="E766" s="304">
        <f t="shared" si="93"/>
        <v>6180</v>
      </c>
      <c r="F766" s="305">
        <f t="shared" si="94"/>
        <v>0</v>
      </c>
      <c r="G766" s="307">
        <v>0</v>
      </c>
      <c r="H766" s="304">
        <f t="shared" si="95"/>
        <v>5280.536</v>
      </c>
      <c r="I766" s="305">
        <f t="shared" si="96"/>
        <v>0.124</v>
      </c>
      <c r="J766" s="307">
        <v>186</v>
      </c>
      <c r="K766" s="63"/>
    </row>
    <row r="767" spans="1:11" ht="12.75">
      <c r="A767" s="289">
        <v>5</v>
      </c>
      <c r="B767" s="304">
        <f t="shared" si="91"/>
        <v>1111.0549999999998</v>
      </c>
      <c r="C767" s="305">
        <f t="shared" si="92"/>
        <v>0.011</v>
      </c>
      <c r="D767" s="306">
        <v>66</v>
      </c>
      <c r="E767" s="304">
        <f t="shared" si="93"/>
        <v>6180</v>
      </c>
      <c r="F767" s="305">
        <f t="shared" si="94"/>
        <v>0</v>
      </c>
      <c r="G767" s="307">
        <v>0</v>
      </c>
      <c r="H767" s="304">
        <f t="shared" si="95"/>
        <v>5280.66</v>
      </c>
      <c r="I767" s="305">
        <f t="shared" si="96"/>
        <v>0.124</v>
      </c>
      <c r="J767" s="307">
        <v>186</v>
      </c>
      <c r="K767" s="63"/>
    </row>
    <row r="768" spans="1:11" ht="12.75">
      <c r="A768" s="289">
        <v>6</v>
      </c>
      <c r="B768" s="304">
        <f t="shared" si="91"/>
        <v>1111.0669999999998</v>
      </c>
      <c r="C768" s="305">
        <f t="shared" si="92"/>
        <v>0.012</v>
      </c>
      <c r="D768" s="306">
        <v>72</v>
      </c>
      <c r="E768" s="304">
        <f t="shared" si="93"/>
        <v>6180</v>
      </c>
      <c r="F768" s="305">
        <f t="shared" si="94"/>
        <v>0</v>
      </c>
      <c r="G768" s="307">
        <v>0</v>
      </c>
      <c r="H768" s="304">
        <f t="shared" si="95"/>
        <v>5280.794</v>
      </c>
      <c r="I768" s="305">
        <f t="shared" si="96"/>
        <v>0.134</v>
      </c>
      <c r="J768" s="307">
        <v>201</v>
      </c>
      <c r="K768" s="63"/>
    </row>
    <row r="769" spans="1:11" ht="12.75">
      <c r="A769" s="289">
        <v>7</v>
      </c>
      <c r="B769" s="304">
        <f t="shared" si="91"/>
        <v>1111.0799999999997</v>
      </c>
      <c r="C769" s="305">
        <f t="shared" si="92"/>
        <v>0.013</v>
      </c>
      <c r="D769" s="306">
        <v>78</v>
      </c>
      <c r="E769" s="304">
        <f t="shared" si="93"/>
        <v>6180</v>
      </c>
      <c r="F769" s="305">
        <f t="shared" si="94"/>
        <v>0</v>
      </c>
      <c r="G769" s="307">
        <v>0</v>
      </c>
      <c r="H769" s="304">
        <f t="shared" si="95"/>
        <v>5280.948</v>
      </c>
      <c r="I769" s="305">
        <f t="shared" si="96"/>
        <v>0.154</v>
      </c>
      <c r="J769" s="307">
        <v>231</v>
      </c>
      <c r="K769" s="63"/>
    </row>
    <row r="770" spans="1:11" ht="12.75">
      <c r="A770" s="289">
        <v>8</v>
      </c>
      <c r="B770" s="304">
        <f t="shared" si="91"/>
        <v>1111.0999999999997</v>
      </c>
      <c r="C770" s="305">
        <f t="shared" si="92"/>
        <v>0.02</v>
      </c>
      <c r="D770" s="306">
        <v>120</v>
      </c>
      <c r="E770" s="304">
        <f t="shared" si="93"/>
        <v>6180</v>
      </c>
      <c r="F770" s="305">
        <f t="shared" si="94"/>
        <v>0</v>
      </c>
      <c r="G770" s="307">
        <v>0</v>
      </c>
      <c r="H770" s="304">
        <f t="shared" si="95"/>
        <v>5281.142000000001</v>
      </c>
      <c r="I770" s="305">
        <f t="shared" si="96"/>
        <v>0.194</v>
      </c>
      <c r="J770" s="307">
        <v>291</v>
      </c>
      <c r="K770" s="63"/>
    </row>
    <row r="771" spans="1:11" ht="12.75">
      <c r="A771" s="289">
        <v>9</v>
      </c>
      <c r="B771" s="304">
        <f t="shared" si="91"/>
        <v>1111.1219999999996</v>
      </c>
      <c r="C771" s="305">
        <f t="shared" si="92"/>
        <v>0.022</v>
      </c>
      <c r="D771" s="306">
        <v>132</v>
      </c>
      <c r="E771" s="304">
        <f t="shared" si="93"/>
        <v>6180</v>
      </c>
      <c r="F771" s="305">
        <f t="shared" si="94"/>
        <v>0</v>
      </c>
      <c r="G771" s="307">
        <v>0</v>
      </c>
      <c r="H771" s="304">
        <f t="shared" si="95"/>
        <v>5281.336000000001</v>
      </c>
      <c r="I771" s="305">
        <f t="shared" si="96"/>
        <v>0.194</v>
      </c>
      <c r="J771" s="307">
        <v>291</v>
      </c>
      <c r="K771" s="63"/>
    </row>
    <row r="772" spans="1:11" ht="12.75">
      <c r="A772" s="289">
        <v>10</v>
      </c>
      <c r="B772" s="304">
        <f t="shared" si="91"/>
        <v>1111.1519999999996</v>
      </c>
      <c r="C772" s="305">
        <f t="shared" si="92"/>
        <v>0.03</v>
      </c>
      <c r="D772" s="306">
        <v>180</v>
      </c>
      <c r="E772" s="304">
        <f t="shared" si="93"/>
        <v>6180</v>
      </c>
      <c r="F772" s="305">
        <f t="shared" si="94"/>
        <v>0</v>
      </c>
      <c r="G772" s="307">
        <v>0</v>
      </c>
      <c r="H772" s="304">
        <f t="shared" si="95"/>
        <v>5281.580000000001</v>
      </c>
      <c r="I772" s="305">
        <f t="shared" si="96"/>
        <v>0.244</v>
      </c>
      <c r="J772" s="307">
        <v>366</v>
      </c>
      <c r="K772" s="63"/>
    </row>
    <row r="773" spans="1:11" ht="12.75">
      <c r="A773" s="289">
        <v>11</v>
      </c>
      <c r="B773" s="304">
        <f t="shared" si="91"/>
        <v>1111.1919999999996</v>
      </c>
      <c r="C773" s="305">
        <f t="shared" si="92"/>
        <v>0.04</v>
      </c>
      <c r="D773" s="306">
        <v>240</v>
      </c>
      <c r="E773" s="304">
        <f t="shared" si="93"/>
        <v>6180</v>
      </c>
      <c r="F773" s="305">
        <f t="shared" si="94"/>
        <v>0</v>
      </c>
      <c r="G773" s="307">
        <v>0</v>
      </c>
      <c r="H773" s="304">
        <f t="shared" si="95"/>
        <v>5281.834000000001</v>
      </c>
      <c r="I773" s="305">
        <f t="shared" si="96"/>
        <v>0.254</v>
      </c>
      <c r="J773" s="307">
        <v>381</v>
      </c>
      <c r="K773" s="63"/>
    </row>
    <row r="774" spans="1:11" ht="12.75">
      <c r="A774" s="289">
        <v>12</v>
      </c>
      <c r="B774" s="304">
        <f t="shared" si="91"/>
        <v>1111.2319999999995</v>
      </c>
      <c r="C774" s="305">
        <f t="shared" si="92"/>
        <v>0.04</v>
      </c>
      <c r="D774" s="306">
        <v>240</v>
      </c>
      <c r="E774" s="304">
        <f t="shared" si="93"/>
        <v>6180</v>
      </c>
      <c r="F774" s="305">
        <f t="shared" si="94"/>
        <v>0</v>
      </c>
      <c r="G774" s="307">
        <v>0</v>
      </c>
      <c r="H774" s="304">
        <f t="shared" si="95"/>
        <v>5282.098000000001</v>
      </c>
      <c r="I774" s="305">
        <f t="shared" si="96"/>
        <v>0.264</v>
      </c>
      <c r="J774" s="307">
        <v>396</v>
      </c>
      <c r="K774" s="63"/>
    </row>
    <row r="775" spans="1:11" ht="12.75">
      <c r="A775" s="289">
        <v>13</v>
      </c>
      <c r="B775" s="304">
        <f t="shared" si="91"/>
        <v>1111.2619999999995</v>
      </c>
      <c r="C775" s="305">
        <f t="shared" si="92"/>
        <v>0.03</v>
      </c>
      <c r="D775" s="306">
        <v>180</v>
      </c>
      <c r="E775" s="304">
        <f t="shared" si="93"/>
        <v>6180</v>
      </c>
      <c r="F775" s="305">
        <f t="shared" si="94"/>
        <v>0</v>
      </c>
      <c r="G775" s="307">
        <v>0</v>
      </c>
      <c r="H775" s="304">
        <f t="shared" si="95"/>
        <v>5282.362000000001</v>
      </c>
      <c r="I775" s="305">
        <f t="shared" si="96"/>
        <v>0.264</v>
      </c>
      <c r="J775" s="307">
        <v>396</v>
      </c>
      <c r="K775" s="63"/>
    </row>
    <row r="776" spans="1:11" ht="12.75">
      <c r="A776" s="289">
        <v>14</v>
      </c>
      <c r="B776" s="304">
        <f t="shared" si="91"/>
        <v>1111.3019999999995</v>
      </c>
      <c r="C776" s="305">
        <f t="shared" si="92"/>
        <v>0.04</v>
      </c>
      <c r="D776" s="306">
        <v>240</v>
      </c>
      <c r="E776" s="304">
        <f t="shared" si="93"/>
        <v>6180</v>
      </c>
      <c r="F776" s="305">
        <f t="shared" si="94"/>
        <v>0</v>
      </c>
      <c r="G776" s="307">
        <v>0</v>
      </c>
      <c r="H776" s="304">
        <f t="shared" si="95"/>
        <v>5282.622000000001</v>
      </c>
      <c r="I776" s="305">
        <f t="shared" si="96"/>
        <v>0.26</v>
      </c>
      <c r="J776" s="307">
        <v>390</v>
      </c>
      <c r="K776" s="63"/>
    </row>
    <row r="777" spans="1:11" ht="12.75">
      <c r="A777" s="289">
        <v>15</v>
      </c>
      <c r="B777" s="304">
        <f t="shared" si="91"/>
        <v>1111.3419999999994</v>
      </c>
      <c r="C777" s="305">
        <f t="shared" si="92"/>
        <v>0.04</v>
      </c>
      <c r="D777" s="306">
        <v>240</v>
      </c>
      <c r="E777" s="304">
        <f t="shared" si="93"/>
        <v>6180</v>
      </c>
      <c r="F777" s="305">
        <f t="shared" si="94"/>
        <v>0</v>
      </c>
      <c r="G777" s="307">
        <v>0</v>
      </c>
      <c r="H777" s="304">
        <f t="shared" si="95"/>
        <v>5282.882000000001</v>
      </c>
      <c r="I777" s="305">
        <f t="shared" si="96"/>
        <v>0.26</v>
      </c>
      <c r="J777" s="307">
        <v>390</v>
      </c>
      <c r="K777" s="63"/>
    </row>
    <row r="778" spans="1:11" ht="12.75">
      <c r="A778" s="289">
        <v>16</v>
      </c>
      <c r="B778" s="304">
        <f t="shared" si="91"/>
        <v>1111.3819999999994</v>
      </c>
      <c r="C778" s="305">
        <f t="shared" si="92"/>
        <v>0.04</v>
      </c>
      <c r="D778" s="306">
        <v>240</v>
      </c>
      <c r="E778" s="304">
        <f t="shared" si="93"/>
        <v>6180</v>
      </c>
      <c r="F778" s="305">
        <f t="shared" si="94"/>
        <v>0</v>
      </c>
      <c r="G778" s="307">
        <v>0</v>
      </c>
      <c r="H778" s="304">
        <f t="shared" si="95"/>
        <v>5283.162000000001</v>
      </c>
      <c r="I778" s="305">
        <f t="shared" si="96"/>
        <v>0.28</v>
      </c>
      <c r="J778" s="307">
        <v>420</v>
      </c>
      <c r="K778" s="63"/>
    </row>
    <row r="779" spans="1:11" ht="12.75">
      <c r="A779" s="289">
        <v>17</v>
      </c>
      <c r="B779" s="304">
        <f t="shared" si="91"/>
        <v>1111.4119999999994</v>
      </c>
      <c r="C779" s="305">
        <f t="shared" si="92"/>
        <v>0.03</v>
      </c>
      <c r="D779" s="306">
        <v>180</v>
      </c>
      <c r="E779" s="304">
        <f t="shared" si="93"/>
        <v>6180</v>
      </c>
      <c r="F779" s="305">
        <f t="shared" si="94"/>
        <v>0</v>
      </c>
      <c r="G779" s="307">
        <v>0</v>
      </c>
      <c r="H779" s="304">
        <f t="shared" si="95"/>
        <v>5283.462000000001</v>
      </c>
      <c r="I779" s="305">
        <f t="shared" si="96"/>
        <v>0.3</v>
      </c>
      <c r="J779" s="307">
        <v>450</v>
      </c>
      <c r="K779" s="63"/>
    </row>
    <row r="780" spans="1:11" ht="12.75">
      <c r="A780" s="289">
        <v>18</v>
      </c>
      <c r="B780" s="304">
        <f t="shared" si="91"/>
        <v>1111.4419999999993</v>
      </c>
      <c r="C780" s="305">
        <f t="shared" si="92"/>
        <v>0.03</v>
      </c>
      <c r="D780" s="306">
        <v>180</v>
      </c>
      <c r="E780" s="304">
        <f t="shared" si="93"/>
        <v>6180</v>
      </c>
      <c r="F780" s="305">
        <f t="shared" si="94"/>
        <v>0</v>
      </c>
      <c r="G780" s="307">
        <v>0</v>
      </c>
      <c r="H780" s="304">
        <f t="shared" si="95"/>
        <v>5283.772000000002</v>
      </c>
      <c r="I780" s="305">
        <f t="shared" si="96"/>
        <v>0.31</v>
      </c>
      <c r="J780" s="307">
        <v>465</v>
      </c>
      <c r="K780" s="63"/>
    </row>
    <row r="781" spans="1:11" ht="12.75">
      <c r="A781" s="289">
        <v>19</v>
      </c>
      <c r="B781" s="304">
        <f t="shared" si="91"/>
        <v>1111.4719999999993</v>
      </c>
      <c r="C781" s="305">
        <f t="shared" si="92"/>
        <v>0.03</v>
      </c>
      <c r="D781" s="306">
        <v>180</v>
      </c>
      <c r="E781" s="304">
        <f t="shared" si="93"/>
        <v>6180</v>
      </c>
      <c r="F781" s="305">
        <f t="shared" si="94"/>
        <v>0</v>
      </c>
      <c r="G781" s="307">
        <v>0</v>
      </c>
      <c r="H781" s="304">
        <f t="shared" si="95"/>
        <v>5284.102000000002</v>
      </c>
      <c r="I781" s="305">
        <f t="shared" si="96"/>
        <v>0.33</v>
      </c>
      <c r="J781" s="307">
        <v>495</v>
      </c>
      <c r="K781" s="63"/>
    </row>
    <row r="782" spans="1:11" ht="12.75">
      <c r="A782" s="289">
        <v>20</v>
      </c>
      <c r="B782" s="304">
        <f t="shared" si="91"/>
        <v>1111.4919999999993</v>
      </c>
      <c r="C782" s="305">
        <f t="shared" si="92"/>
        <v>0.02</v>
      </c>
      <c r="D782" s="306">
        <v>120</v>
      </c>
      <c r="E782" s="304">
        <f t="shared" si="93"/>
        <v>6180</v>
      </c>
      <c r="F782" s="305">
        <f t="shared" si="94"/>
        <v>0</v>
      </c>
      <c r="G782" s="307">
        <v>0</v>
      </c>
      <c r="H782" s="304">
        <f t="shared" si="95"/>
        <v>5284.448000000001</v>
      </c>
      <c r="I782" s="305">
        <f t="shared" si="96"/>
        <v>0.346</v>
      </c>
      <c r="J782" s="307">
        <v>519</v>
      </c>
      <c r="K782" s="63"/>
    </row>
    <row r="783" spans="1:11" ht="12.75">
      <c r="A783" s="289">
        <v>21</v>
      </c>
      <c r="B783" s="304">
        <f t="shared" si="91"/>
        <v>1111.5119999999993</v>
      </c>
      <c r="C783" s="305">
        <f t="shared" si="92"/>
        <v>0.02</v>
      </c>
      <c r="D783" s="306">
        <v>120</v>
      </c>
      <c r="E783" s="304">
        <f t="shared" si="93"/>
        <v>6180</v>
      </c>
      <c r="F783" s="305">
        <f t="shared" si="94"/>
        <v>0</v>
      </c>
      <c r="G783" s="307">
        <v>0</v>
      </c>
      <c r="H783" s="304">
        <f t="shared" si="95"/>
        <v>5284.748000000001</v>
      </c>
      <c r="I783" s="305">
        <f t="shared" si="96"/>
        <v>0.3</v>
      </c>
      <c r="J783" s="307">
        <v>450</v>
      </c>
      <c r="K783" s="63"/>
    </row>
    <row r="784" spans="1:11" ht="12.75">
      <c r="A784" s="289">
        <v>22</v>
      </c>
      <c r="B784" s="304">
        <f t="shared" si="91"/>
        <v>1111.5259999999992</v>
      </c>
      <c r="C784" s="305">
        <f t="shared" si="92"/>
        <v>0.014</v>
      </c>
      <c r="D784" s="306">
        <v>84</v>
      </c>
      <c r="E784" s="304">
        <f t="shared" si="93"/>
        <v>6180</v>
      </c>
      <c r="F784" s="305">
        <f t="shared" si="94"/>
        <v>0</v>
      </c>
      <c r="G784" s="307">
        <v>0</v>
      </c>
      <c r="H784" s="304">
        <f t="shared" si="95"/>
        <v>5285.0120000000015</v>
      </c>
      <c r="I784" s="305">
        <f t="shared" si="96"/>
        <v>0.264</v>
      </c>
      <c r="J784" s="307">
        <v>396</v>
      </c>
      <c r="K784" s="63"/>
    </row>
    <row r="785" spans="1:11" ht="12.75">
      <c r="A785" s="289">
        <v>23</v>
      </c>
      <c r="B785" s="304">
        <f t="shared" si="91"/>
        <v>1111.539999999999</v>
      </c>
      <c r="C785" s="305">
        <f t="shared" si="92"/>
        <v>0.014</v>
      </c>
      <c r="D785" s="306">
        <v>84</v>
      </c>
      <c r="E785" s="304">
        <f t="shared" si="93"/>
        <v>6180</v>
      </c>
      <c r="F785" s="305">
        <f t="shared" si="94"/>
        <v>0</v>
      </c>
      <c r="G785" s="307">
        <v>0</v>
      </c>
      <c r="H785" s="304">
        <f t="shared" si="95"/>
        <v>5285.232000000002</v>
      </c>
      <c r="I785" s="305">
        <f t="shared" si="96"/>
        <v>0.22</v>
      </c>
      <c r="J785" s="307">
        <v>330</v>
      </c>
      <c r="K785" s="63"/>
    </row>
    <row r="786" spans="1:11" ht="12.75">
      <c r="A786" s="289">
        <v>24</v>
      </c>
      <c r="B786" s="304">
        <f t="shared" si="91"/>
        <v>1111.553999999999</v>
      </c>
      <c r="C786" s="305">
        <f t="shared" si="92"/>
        <v>0.014</v>
      </c>
      <c r="D786" s="306">
        <v>84</v>
      </c>
      <c r="E786" s="304">
        <f t="shared" si="93"/>
        <v>6180</v>
      </c>
      <c r="F786" s="305">
        <f t="shared" si="94"/>
        <v>0</v>
      </c>
      <c r="G786" s="307">
        <v>0</v>
      </c>
      <c r="H786" s="304">
        <f t="shared" si="95"/>
        <v>5285.426000000002</v>
      </c>
      <c r="I786" s="305">
        <f t="shared" si="96"/>
        <v>0.194</v>
      </c>
      <c r="J786" s="307">
        <v>291</v>
      </c>
      <c r="K786" s="63"/>
    </row>
    <row r="787" spans="1:11" ht="13.5" thickBot="1">
      <c r="A787" s="293" t="s">
        <v>7</v>
      </c>
      <c r="B787" s="308"/>
      <c r="C787" s="309"/>
      <c r="D787" s="310">
        <f>SUM(D763:D786)</f>
        <v>3324</v>
      </c>
      <c r="E787" s="308"/>
      <c r="F787" s="309"/>
      <c r="G787" s="311">
        <v>0</v>
      </c>
      <c r="H787" s="312"/>
      <c r="I787" s="309"/>
      <c r="J787" s="311">
        <f>SUM(J763:J786)</f>
        <v>8139</v>
      </c>
      <c r="K787" s="63"/>
    </row>
    <row r="788" spans="1:11" ht="12.75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63"/>
    </row>
    <row r="789" spans="1:11" ht="12.75">
      <c r="A789" s="63"/>
      <c r="B789" s="64" t="s">
        <v>65</v>
      </c>
      <c r="C789" s="63"/>
      <c r="D789" s="63"/>
      <c r="E789" s="63"/>
      <c r="F789" s="63"/>
      <c r="G789" s="63"/>
      <c r="H789" s="63"/>
      <c r="I789" s="63"/>
      <c r="J789" s="63"/>
      <c r="K789" s="63"/>
    </row>
    <row r="790" spans="1:11" ht="12.75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63"/>
    </row>
    <row r="791" spans="1:11" ht="15.75">
      <c r="A791" s="63"/>
      <c r="B791" s="68"/>
      <c r="C791" s="63"/>
      <c r="D791" s="63"/>
      <c r="E791" s="106" t="s">
        <v>19</v>
      </c>
      <c r="F791" s="63"/>
      <c r="G791" s="63"/>
      <c r="H791" s="63"/>
      <c r="I791" s="63"/>
      <c r="J791" s="63"/>
      <c r="K791" s="63"/>
    </row>
    <row r="792" spans="1:11" ht="12.75">
      <c r="A792" s="63"/>
      <c r="B792" s="68"/>
      <c r="C792" s="63"/>
      <c r="D792" s="63"/>
      <c r="E792" s="63"/>
      <c r="F792" s="63"/>
      <c r="G792" s="63"/>
      <c r="H792" s="63"/>
      <c r="I792" s="63"/>
      <c r="J792" s="63"/>
      <c r="K792" s="63"/>
    </row>
    <row r="793" spans="1:11" ht="15">
      <c r="A793" s="77"/>
      <c r="B793" s="62"/>
      <c r="C793" s="77" t="s">
        <v>157</v>
      </c>
      <c r="D793" s="77"/>
      <c r="E793" s="81"/>
      <c r="F793" s="107"/>
      <c r="G793" s="62"/>
      <c r="H793" s="77"/>
      <c r="I793" s="77"/>
      <c r="J793" s="77"/>
      <c r="K793" s="63"/>
    </row>
    <row r="794" spans="1:11" ht="15">
      <c r="A794" s="77"/>
      <c r="B794" s="62"/>
      <c r="C794" s="77"/>
      <c r="D794" s="77"/>
      <c r="E794" s="84"/>
      <c r="F794" s="84"/>
      <c r="G794" s="62"/>
      <c r="H794" s="77"/>
      <c r="I794" s="77"/>
      <c r="J794" s="77"/>
      <c r="K794" s="63"/>
    </row>
    <row r="795" spans="1:11" ht="15">
      <c r="A795" s="77"/>
      <c r="B795" s="62"/>
      <c r="C795" s="77" t="s">
        <v>123</v>
      </c>
      <c r="D795" s="77"/>
      <c r="E795" s="84"/>
      <c r="F795" s="82"/>
      <c r="G795" s="83"/>
      <c r="H795" s="84"/>
      <c r="I795" s="77"/>
      <c r="J795" s="77"/>
      <c r="K795" s="63"/>
    </row>
    <row r="796" spans="1:11" ht="12.75">
      <c r="A796" s="71"/>
      <c r="B796" s="72"/>
      <c r="C796" s="71"/>
      <c r="D796" s="71"/>
      <c r="E796" s="73"/>
      <c r="F796" s="85" t="s">
        <v>9</v>
      </c>
      <c r="G796" s="71"/>
      <c r="H796" s="71"/>
      <c r="I796" s="71"/>
      <c r="J796" s="71"/>
      <c r="K796" s="63"/>
    </row>
    <row r="797" spans="1:11" ht="13.5" thickBot="1">
      <c r="A797" s="71"/>
      <c r="B797" s="72"/>
      <c r="C797" s="71"/>
      <c r="D797" s="71"/>
      <c r="E797" s="73"/>
      <c r="F797" s="73"/>
      <c r="G797" s="72"/>
      <c r="H797" s="71"/>
      <c r="I797" s="71"/>
      <c r="J797" s="71"/>
      <c r="K797" s="63"/>
    </row>
    <row r="798" spans="1:11" ht="34.5" thickBot="1">
      <c r="A798" s="63"/>
      <c r="B798" s="416"/>
      <c r="C798" s="417" t="s">
        <v>158</v>
      </c>
      <c r="D798" s="417" t="s">
        <v>159</v>
      </c>
      <c r="E798" s="417" t="s">
        <v>160</v>
      </c>
      <c r="F798" s="418" t="s">
        <v>161</v>
      </c>
      <c r="G798" s="63"/>
      <c r="H798" s="70"/>
      <c r="I798" s="70"/>
      <c r="J798" s="70"/>
      <c r="K798" s="63"/>
    </row>
    <row r="799" spans="1:11" ht="12.75">
      <c r="A799" s="63"/>
      <c r="B799" s="340">
        <v>0</v>
      </c>
      <c r="C799" s="419" t="s">
        <v>124</v>
      </c>
      <c r="D799" s="420"/>
      <c r="E799" s="419" t="s">
        <v>124</v>
      </c>
      <c r="F799" s="421"/>
      <c r="G799" s="108"/>
      <c r="H799" s="109"/>
      <c r="I799" s="109"/>
      <c r="J799" s="109"/>
      <c r="K799" s="70"/>
    </row>
    <row r="800" spans="1:11" ht="12.75">
      <c r="A800" s="63"/>
      <c r="B800" s="265">
        <v>1</v>
      </c>
      <c r="C800" s="422">
        <v>2745</v>
      </c>
      <c r="D800" s="422">
        <v>933</v>
      </c>
      <c r="E800" s="423">
        <v>297</v>
      </c>
      <c r="F800" s="424">
        <f aca="true" t="shared" si="97" ref="F800:F823">SUM(C800:E800)</f>
        <v>3975</v>
      </c>
      <c r="G800" s="111"/>
      <c r="H800" s="119"/>
      <c r="I800" s="115"/>
      <c r="J800" s="119"/>
      <c r="K800" s="70"/>
    </row>
    <row r="801" spans="1:11" ht="12.75">
      <c r="A801" s="63"/>
      <c r="B801" s="265">
        <v>2</v>
      </c>
      <c r="C801" s="422">
        <v>3986</v>
      </c>
      <c r="D801" s="422">
        <v>881</v>
      </c>
      <c r="E801" s="423">
        <v>267</v>
      </c>
      <c r="F801" s="424">
        <f t="shared" si="97"/>
        <v>5134</v>
      </c>
      <c r="G801" s="112"/>
      <c r="H801" s="119"/>
      <c r="I801" s="115"/>
      <c r="J801" s="119"/>
      <c r="K801" s="70"/>
    </row>
    <row r="802" spans="1:11" ht="12.75">
      <c r="A802" s="63"/>
      <c r="B802" s="265">
        <v>3</v>
      </c>
      <c r="C802" s="422">
        <v>2709</v>
      </c>
      <c r="D802" s="422">
        <v>1085</v>
      </c>
      <c r="E802" s="423">
        <v>252</v>
      </c>
      <c r="F802" s="424">
        <f t="shared" si="97"/>
        <v>4046</v>
      </c>
      <c r="G802" s="113"/>
      <c r="H802" s="119"/>
      <c r="I802" s="115"/>
      <c r="J802" s="119"/>
      <c r="K802" s="70"/>
    </row>
    <row r="803" spans="1:11" ht="12.75">
      <c r="A803" s="63"/>
      <c r="B803" s="265">
        <v>4</v>
      </c>
      <c r="C803" s="422">
        <v>2787</v>
      </c>
      <c r="D803" s="422">
        <v>883</v>
      </c>
      <c r="E803" s="423">
        <v>252</v>
      </c>
      <c r="F803" s="424">
        <f t="shared" si="97"/>
        <v>3922</v>
      </c>
      <c r="G803" s="113"/>
      <c r="H803" s="119"/>
      <c r="I803" s="115"/>
      <c r="J803" s="119"/>
      <c r="K803" s="70"/>
    </row>
    <row r="804" spans="1:11" ht="12.75">
      <c r="A804" s="63"/>
      <c r="B804" s="265">
        <v>5</v>
      </c>
      <c r="C804" s="422">
        <v>2694</v>
      </c>
      <c r="D804" s="422">
        <v>1052</v>
      </c>
      <c r="E804" s="423">
        <v>252</v>
      </c>
      <c r="F804" s="424">
        <f t="shared" si="97"/>
        <v>3998</v>
      </c>
      <c r="G804" s="113"/>
      <c r="H804" s="119"/>
      <c r="I804" s="115"/>
      <c r="J804" s="119"/>
      <c r="K804" s="70"/>
    </row>
    <row r="805" spans="1:11" ht="12.75">
      <c r="A805" s="63"/>
      <c r="B805" s="265">
        <v>6</v>
      </c>
      <c r="C805" s="422">
        <v>2988</v>
      </c>
      <c r="D805" s="422">
        <v>993</v>
      </c>
      <c r="E805" s="423">
        <v>273</v>
      </c>
      <c r="F805" s="424">
        <f t="shared" si="97"/>
        <v>4254</v>
      </c>
      <c r="G805" s="113"/>
      <c r="H805" s="119"/>
      <c r="I805" s="115"/>
      <c r="J805" s="119"/>
      <c r="K805" s="70"/>
    </row>
    <row r="806" spans="1:11" ht="12.75">
      <c r="A806" s="63"/>
      <c r="B806" s="265">
        <v>7</v>
      </c>
      <c r="C806" s="422">
        <v>3496</v>
      </c>
      <c r="D806" s="422">
        <v>1053</v>
      </c>
      <c r="E806" s="423">
        <v>309</v>
      </c>
      <c r="F806" s="424">
        <f t="shared" si="97"/>
        <v>4858</v>
      </c>
      <c r="G806" s="113"/>
      <c r="H806" s="119"/>
      <c r="I806" s="115"/>
      <c r="J806" s="119"/>
      <c r="K806" s="70"/>
    </row>
    <row r="807" spans="1:11" ht="12.75">
      <c r="A807" s="114"/>
      <c r="B807" s="425">
        <v>8</v>
      </c>
      <c r="C807" s="422">
        <v>3518</v>
      </c>
      <c r="D807" s="422">
        <v>988</v>
      </c>
      <c r="E807" s="423">
        <v>411</v>
      </c>
      <c r="F807" s="424">
        <f t="shared" si="97"/>
        <v>4917</v>
      </c>
      <c r="G807" s="113"/>
      <c r="H807" s="119"/>
      <c r="I807" s="115"/>
      <c r="J807" s="119"/>
      <c r="K807" s="70"/>
    </row>
    <row r="808" spans="1:11" ht="12.75">
      <c r="A808" s="114"/>
      <c r="B808" s="425">
        <v>9</v>
      </c>
      <c r="C808" s="422">
        <v>4435</v>
      </c>
      <c r="D808" s="422">
        <v>1280</v>
      </c>
      <c r="E808" s="423">
        <v>423</v>
      </c>
      <c r="F808" s="424">
        <f t="shared" si="97"/>
        <v>6138</v>
      </c>
      <c r="G808" s="113"/>
      <c r="H808" s="119"/>
      <c r="I808" s="115"/>
      <c r="J808" s="119"/>
      <c r="K808" s="70"/>
    </row>
    <row r="809" spans="1:11" ht="12.75">
      <c r="A809" s="114"/>
      <c r="B809" s="425">
        <v>10</v>
      </c>
      <c r="C809" s="422">
        <v>4817</v>
      </c>
      <c r="D809" s="422">
        <v>1433</v>
      </c>
      <c r="E809" s="423">
        <v>546</v>
      </c>
      <c r="F809" s="424">
        <f t="shared" si="97"/>
        <v>6796</v>
      </c>
      <c r="G809" s="113"/>
      <c r="H809" s="119"/>
      <c r="I809" s="115"/>
      <c r="J809" s="119"/>
      <c r="K809" s="70"/>
    </row>
    <row r="810" spans="1:11" ht="12.75">
      <c r="A810" s="114"/>
      <c r="B810" s="425">
        <v>11</v>
      </c>
      <c r="C810" s="422">
        <v>5908</v>
      </c>
      <c r="D810" s="422">
        <v>1300</v>
      </c>
      <c r="E810" s="423">
        <v>621</v>
      </c>
      <c r="F810" s="424">
        <f t="shared" si="97"/>
        <v>7829</v>
      </c>
      <c r="G810" s="113"/>
      <c r="H810" s="119"/>
      <c r="I810" s="115"/>
      <c r="J810" s="119"/>
      <c r="K810" s="70"/>
    </row>
    <row r="811" spans="1:11" ht="12.75">
      <c r="A811" s="114"/>
      <c r="B811" s="425">
        <v>12</v>
      </c>
      <c r="C811" s="422">
        <v>4912</v>
      </c>
      <c r="D811" s="422">
        <v>1313</v>
      </c>
      <c r="E811" s="423">
        <v>636</v>
      </c>
      <c r="F811" s="424">
        <f t="shared" si="97"/>
        <v>6861</v>
      </c>
      <c r="G811" s="113"/>
      <c r="H811" s="119"/>
      <c r="I811" s="115"/>
      <c r="J811" s="119"/>
      <c r="K811" s="70"/>
    </row>
    <row r="812" spans="1:11" ht="12.75">
      <c r="A812" s="114"/>
      <c r="B812" s="425">
        <v>13</v>
      </c>
      <c r="C812" s="422">
        <v>5476</v>
      </c>
      <c r="D812" s="422">
        <v>1107</v>
      </c>
      <c r="E812" s="423">
        <v>576</v>
      </c>
      <c r="F812" s="424">
        <f t="shared" si="97"/>
        <v>7159</v>
      </c>
      <c r="G812" s="113"/>
      <c r="H812" s="119"/>
      <c r="I812" s="115"/>
      <c r="J812" s="119"/>
      <c r="K812" s="70"/>
    </row>
    <row r="813" spans="1:11" ht="12.75">
      <c r="A813" s="114"/>
      <c r="B813" s="425">
        <v>14</v>
      </c>
      <c r="C813" s="422">
        <v>5407</v>
      </c>
      <c r="D813" s="422">
        <v>1393</v>
      </c>
      <c r="E813" s="423">
        <v>630</v>
      </c>
      <c r="F813" s="424">
        <f t="shared" si="97"/>
        <v>7430</v>
      </c>
      <c r="G813" s="113"/>
      <c r="H813" s="119"/>
      <c r="I813" s="115"/>
      <c r="J813" s="119"/>
      <c r="K813" s="70"/>
    </row>
    <row r="814" spans="1:11" ht="12.75">
      <c r="A814" s="114"/>
      <c r="B814" s="425">
        <v>15</v>
      </c>
      <c r="C814" s="422">
        <v>5284</v>
      </c>
      <c r="D814" s="422">
        <v>1345</v>
      </c>
      <c r="E814" s="423">
        <v>630</v>
      </c>
      <c r="F814" s="424">
        <f t="shared" si="97"/>
        <v>7259</v>
      </c>
      <c r="G814" s="113"/>
      <c r="H814" s="119"/>
      <c r="I814" s="115"/>
      <c r="J814" s="119"/>
      <c r="K814" s="70"/>
    </row>
    <row r="815" spans="1:11" ht="12.75">
      <c r="A815" s="114"/>
      <c r="B815" s="425">
        <v>16</v>
      </c>
      <c r="C815" s="422">
        <v>4290</v>
      </c>
      <c r="D815" s="422">
        <v>1221</v>
      </c>
      <c r="E815" s="423">
        <v>660</v>
      </c>
      <c r="F815" s="424">
        <f t="shared" si="97"/>
        <v>6171</v>
      </c>
      <c r="G815" s="113"/>
      <c r="H815" s="119"/>
      <c r="I815" s="115"/>
      <c r="J815" s="119"/>
      <c r="K815" s="70"/>
    </row>
    <row r="816" spans="1:11" ht="12.75">
      <c r="A816" s="114"/>
      <c r="B816" s="425">
        <v>17</v>
      </c>
      <c r="C816" s="422">
        <v>3918</v>
      </c>
      <c r="D816" s="422">
        <v>1210</v>
      </c>
      <c r="E816" s="423">
        <v>630</v>
      </c>
      <c r="F816" s="424">
        <f t="shared" si="97"/>
        <v>5758</v>
      </c>
      <c r="G816" s="113"/>
      <c r="H816" s="119"/>
      <c r="I816" s="115"/>
      <c r="J816" s="119"/>
      <c r="K816" s="70"/>
    </row>
    <row r="817" spans="1:11" ht="12.75">
      <c r="A817" s="114"/>
      <c r="B817" s="425">
        <v>18</v>
      </c>
      <c r="C817" s="422">
        <v>3695</v>
      </c>
      <c r="D817" s="422">
        <v>1022</v>
      </c>
      <c r="E817" s="423">
        <v>645</v>
      </c>
      <c r="F817" s="424">
        <f t="shared" si="97"/>
        <v>5362</v>
      </c>
      <c r="G817" s="113"/>
      <c r="H817" s="119"/>
      <c r="I817" s="115"/>
      <c r="J817" s="119"/>
      <c r="K817" s="70"/>
    </row>
    <row r="818" spans="1:11" ht="12.75">
      <c r="A818" s="114"/>
      <c r="B818" s="425">
        <v>19</v>
      </c>
      <c r="C818" s="422">
        <v>2937</v>
      </c>
      <c r="D818" s="422">
        <v>1073</v>
      </c>
      <c r="E818" s="423">
        <v>675</v>
      </c>
      <c r="F818" s="424">
        <f t="shared" si="97"/>
        <v>4685</v>
      </c>
      <c r="G818" s="113"/>
      <c r="H818" s="119"/>
      <c r="I818" s="115"/>
      <c r="J818" s="119"/>
      <c r="K818" s="70"/>
    </row>
    <row r="819" spans="1:11" ht="12.75">
      <c r="A819" s="114"/>
      <c r="B819" s="425">
        <v>20</v>
      </c>
      <c r="C819" s="422">
        <v>2501</v>
      </c>
      <c r="D819" s="422">
        <v>980</v>
      </c>
      <c r="E819" s="423">
        <v>639</v>
      </c>
      <c r="F819" s="424">
        <f t="shared" si="97"/>
        <v>4120</v>
      </c>
      <c r="G819" s="113"/>
      <c r="H819" s="119"/>
      <c r="I819" s="115"/>
      <c r="J819" s="119"/>
      <c r="K819" s="70"/>
    </row>
    <row r="820" spans="1:11" ht="12.75">
      <c r="A820" s="114"/>
      <c r="B820" s="425">
        <v>21</v>
      </c>
      <c r="C820" s="422">
        <v>2452</v>
      </c>
      <c r="D820" s="422">
        <v>814</v>
      </c>
      <c r="E820" s="423">
        <v>570</v>
      </c>
      <c r="F820" s="424">
        <f t="shared" si="97"/>
        <v>3836</v>
      </c>
      <c r="G820" s="113"/>
      <c r="H820" s="119"/>
      <c r="I820" s="115"/>
      <c r="J820" s="119"/>
      <c r="K820" s="70"/>
    </row>
    <row r="821" spans="1:11" ht="12.75">
      <c r="A821" s="114"/>
      <c r="B821" s="425">
        <v>22</v>
      </c>
      <c r="C821" s="422">
        <v>3703</v>
      </c>
      <c r="D821" s="422">
        <v>950</v>
      </c>
      <c r="E821" s="423">
        <v>480</v>
      </c>
      <c r="F821" s="424">
        <f t="shared" si="97"/>
        <v>5133</v>
      </c>
      <c r="G821" s="113"/>
      <c r="H821" s="119"/>
      <c r="I821" s="115"/>
      <c r="J821" s="119"/>
      <c r="K821" s="70"/>
    </row>
    <row r="822" spans="1:11" ht="12.75">
      <c r="A822" s="114"/>
      <c r="B822" s="425">
        <v>23</v>
      </c>
      <c r="C822" s="422">
        <v>3140</v>
      </c>
      <c r="D822" s="422">
        <v>1032</v>
      </c>
      <c r="E822" s="423">
        <v>414</v>
      </c>
      <c r="F822" s="424">
        <f t="shared" si="97"/>
        <v>4586</v>
      </c>
      <c r="G822" s="113"/>
      <c r="H822" s="119"/>
      <c r="I822" s="115"/>
      <c r="J822" s="119"/>
      <c r="K822" s="70"/>
    </row>
    <row r="823" spans="1:11" ht="12.75">
      <c r="A823" s="114"/>
      <c r="B823" s="425">
        <v>24</v>
      </c>
      <c r="C823" s="422">
        <v>2452</v>
      </c>
      <c r="D823" s="422">
        <v>955</v>
      </c>
      <c r="E823" s="423">
        <v>375</v>
      </c>
      <c r="F823" s="424">
        <f t="shared" si="97"/>
        <v>3782</v>
      </c>
      <c r="G823" s="113"/>
      <c r="H823" s="119"/>
      <c r="I823" s="115"/>
      <c r="J823" s="119"/>
      <c r="K823" s="70"/>
    </row>
    <row r="824" spans="1:11" ht="13.5" thickBot="1">
      <c r="A824" s="114"/>
      <c r="B824" s="426" t="s">
        <v>7</v>
      </c>
      <c r="C824" s="427">
        <v>90250</v>
      </c>
      <c r="D824" s="427">
        <f>SUM(D800:D823)</f>
        <v>26296</v>
      </c>
      <c r="E824" s="428">
        <f>SUM(E800:E823)</f>
        <v>11463</v>
      </c>
      <c r="F824" s="429">
        <f>SUM(F800:F823)</f>
        <v>128009</v>
      </c>
      <c r="G824" s="113"/>
      <c r="H824" s="113"/>
      <c r="I824" s="70"/>
      <c r="J824" s="70"/>
      <c r="K824" s="70"/>
    </row>
    <row r="825" spans="1:11" ht="12.75">
      <c r="A825" s="70"/>
      <c r="B825" s="115"/>
      <c r="C825" s="116"/>
      <c r="D825" s="116"/>
      <c r="E825" s="113"/>
      <c r="F825" s="113"/>
      <c r="G825" s="113"/>
      <c r="H825" s="113"/>
      <c r="I825" s="70"/>
      <c r="J825" s="70"/>
      <c r="K825" s="110"/>
    </row>
    <row r="826" spans="1:11" ht="12.75">
      <c r="A826" s="70"/>
      <c r="B826" s="115"/>
      <c r="C826" s="117"/>
      <c r="D826" s="117"/>
      <c r="E826" s="113"/>
      <c r="F826" s="113"/>
      <c r="G826" s="113"/>
      <c r="H826" s="113"/>
      <c r="I826" s="70"/>
      <c r="J826" s="70"/>
      <c r="K826" s="110"/>
    </row>
    <row r="827" spans="1:10" ht="12.75">
      <c r="A827" s="63"/>
      <c r="B827" s="115"/>
      <c r="C827" s="113"/>
      <c r="D827" s="113"/>
      <c r="E827" s="113"/>
      <c r="F827" s="113"/>
      <c r="G827" s="113"/>
      <c r="H827" s="113"/>
      <c r="I827" s="63"/>
      <c r="J827" s="63"/>
    </row>
    <row r="828" spans="1:10" ht="12.75">
      <c r="A828" s="64" t="s">
        <v>65</v>
      </c>
      <c r="B828" s="63"/>
      <c r="C828" s="63"/>
      <c r="D828" s="63"/>
      <c r="E828" s="63"/>
      <c r="F828" s="63"/>
      <c r="G828" s="63"/>
      <c r="H828" s="63"/>
      <c r="I828" s="63"/>
      <c r="J828" s="63"/>
    </row>
    <row r="829" spans="1:10" ht="12.75">
      <c r="A829" s="63"/>
      <c r="B829" s="63"/>
      <c r="C829" s="64" t="s">
        <v>125</v>
      </c>
      <c r="D829" s="63"/>
      <c r="E829" s="63"/>
      <c r="F829" s="63"/>
      <c r="G829" s="63"/>
      <c r="H829" s="63"/>
      <c r="I829" s="63"/>
      <c r="J829" s="63"/>
    </row>
    <row r="830" spans="1:10" ht="12.75">
      <c r="A830" s="63"/>
      <c r="B830" s="68"/>
      <c r="C830" s="63"/>
      <c r="D830" s="63"/>
      <c r="E830" s="63"/>
      <c r="F830" s="63"/>
      <c r="G830" s="63"/>
      <c r="H830" s="63"/>
      <c r="I830" s="63"/>
      <c r="J830" s="63"/>
    </row>
    <row r="831" spans="1:10" ht="12.75">
      <c r="A831" s="63"/>
      <c r="B831" s="68"/>
      <c r="C831" s="63"/>
      <c r="D831" s="186" t="s">
        <v>45</v>
      </c>
      <c r="E831" s="186"/>
      <c r="F831" s="186"/>
      <c r="G831" s="187" t="s">
        <v>49</v>
      </c>
      <c r="H831" s="187"/>
      <c r="I831" s="187"/>
      <c r="J831" s="187"/>
    </row>
    <row r="832" spans="1:10" ht="12.75">
      <c r="A832" s="63"/>
      <c r="B832" s="68"/>
      <c r="C832" s="63"/>
      <c r="D832" s="186" t="s">
        <v>46</v>
      </c>
      <c r="E832" s="186"/>
      <c r="F832" s="186"/>
      <c r="G832" s="187" t="s">
        <v>50</v>
      </c>
      <c r="H832" s="187"/>
      <c r="I832" s="187"/>
      <c r="J832" s="187"/>
    </row>
    <row r="833" spans="1:10" ht="12.75">
      <c r="A833" s="63"/>
      <c r="B833" s="68"/>
      <c r="C833" s="63"/>
      <c r="D833" s="186" t="s">
        <v>47</v>
      </c>
      <c r="E833" s="186"/>
      <c r="F833" s="186"/>
      <c r="G833" s="187" t="s">
        <v>48</v>
      </c>
      <c r="H833" s="187"/>
      <c r="I833" s="187"/>
      <c r="J833" s="187"/>
    </row>
  </sheetData>
  <sheetProtection/>
  <mergeCells count="258">
    <mergeCell ref="A2:I2"/>
    <mergeCell ref="H4:I4"/>
    <mergeCell ref="H5:I5"/>
    <mergeCell ref="M6:P6"/>
    <mergeCell ref="B7:E7"/>
    <mergeCell ref="G7:I7"/>
    <mergeCell ref="B8:E8"/>
    <mergeCell ref="B9:E9"/>
    <mergeCell ref="B10:E10"/>
    <mergeCell ref="A12:I12"/>
    <mergeCell ref="B14:B15"/>
    <mergeCell ref="C14:D14"/>
    <mergeCell ref="E14:F14"/>
    <mergeCell ref="C15:D15"/>
    <mergeCell ref="E15:F15"/>
    <mergeCell ref="B16:D16"/>
    <mergeCell ref="E16:F16"/>
    <mergeCell ref="B17:D17"/>
    <mergeCell ref="E17:F17"/>
    <mergeCell ref="M18:N22"/>
    <mergeCell ref="A23:J23"/>
    <mergeCell ref="A24:J24"/>
    <mergeCell ref="A25:J25"/>
    <mergeCell ref="M27:S27"/>
    <mergeCell ref="M28:S28"/>
    <mergeCell ref="B29:D29"/>
    <mergeCell ref="E29:G29"/>
    <mergeCell ref="A69:J69"/>
    <mergeCell ref="A70:J70"/>
    <mergeCell ref="A71:J71"/>
    <mergeCell ref="C72:D72"/>
    <mergeCell ref="E72:G72"/>
    <mergeCell ref="H72:I72"/>
    <mergeCell ref="B116:J116"/>
    <mergeCell ref="A160:A163"/>
    <mergeCell ref="L199:L202"/>
    <mergeCell ref="M199:U199"/>
    <mergeCell ref="M200:O200"/>
    <mergeCell ref="P200:R200"/>
    <mergeCell ref="S200:U200"/>
    <mergeCell ref="M201:O201"/>
    <mergeCell ref="P201:R201"/>
    <mergeCell ref="S201:U201"/>
    <mergeCell ref="H118:J118"/>
    <mergeCell ref="A116:A119"/>
    <mergeCell ref="A112:J112"/>
    <mergeCell ref="A113:J113"/>
    <mergeCell ref="A114:J114"/>
    <mergeCell ref="B117:D117"/>
    <mergeCell ref="E117:G117"/>
    <mergeCell ref="B118:D118"/>
    <mergeCell ref="E118:G118"/>
    <mergeCell ref="H117:J117"/>
    <mergeCell ref="A156:J156"/>
    <mergeCell ref="A157:J157"/>
    <mergeCell ref="A158:J158"/>
    <mergeCell ref="B160:J160"/>
    <mergeCell ref="B161:D161"/>
    <mergeCell ref="E161:G161"/>
    <mergeCell ref="H161:J161"/>
    <mergeCell ref="B162:D162"/>
    <mergeCell ref="E162:G162"/>
    <mergeCell ref="H162:J162"/>
    <mergeCell ref="B193:H193"/>
    <mergeCell ref="B194:H194"/>
    <mergeCell ref="B195:H195"/>
    <mergeCell ref="A199:A202"/>
    <mergeCell ref="B199:J199"/>
    <mergeCell ref="B200:D200"/>
    <mergeCell ref="E200:G200"/>
    <mergeCell ref="H200:J200"/>
    <mergeCell ref="B201:D201"/>
    <mergeCell ref="E201:G201"/>
    <mergeCell ref="H201:J201"/>
    <mergeCell ref="B281:D281"/>
    <mergeCell ref="E281:G281"/>
    <mergeCell ref="B233:H233"/>
    <mergeCell ref="B234:H234"/>
    <mergeCell ref="B235:H235"/>
    <mergeCell ref="A239:A242"/>
    <mergeCell ref="B239:J239"/>
    <mergeCell ref="B240:D240"/>
    <mergeCell ref="E240:G240"/>
    <mergeCell ref="H240:J240"/>
    <mergeCell ref="H241:J241"/>
    <mergeCell ref="B273:H273"/>
    <mergeCell ref="B274:H274"/>
    <mergeCell ref="B275:H275"/>
    <mergeCell ref="B279:G279"/>
    <mergeCell ref="B280:D280"/>
    <mergeCell ref="E280:G280"/>
    <mergeCell ref="B241:D241"/>
    <mergeCell ref="E241:G241"/>
    <mergeCell ref="B314:H314"/>
    <mergeCell ref="B315:H315"/>
    <mergeCell ref="B316:H316"/>
    <mergeCell ref="A320:A323"/>
    <mergeCell ref="B320:J320"/>
    <mergeCell ref="B321:D321"/>
    <mergeCell ref="E321:G321"/>
    <mergeCell ref="H321:J321"/>
    <mergeCell ref="B322:D322"/>
    <mergeCell ref="E322:G322"/>
    <mergeCell ref="H322:J322"/>
    <mergeCell ref="B354:H354"/>
    <mergeCell ref="B355:H355"/>
    <mergeCell ref="B356:H356"/>
    <mergeCell ref="A360:A363"/>
    <mergeCell ref="B360:J360"/>
    <mergeCell ref="B361:D361"/>
    <mergeCell ref="E361:G361"/>
    <mergeCell ref="H361:J361"/>
    <mergeCell ref="B362:D362"/>
    <mergeCell ref="E362:G362"/>
    <mergeCell ref="H362:J362"/>
    <mergeCell ref="B394:H394"/>
    <mergeCell ref="B395:H395"/>
    <mergeCell ref="B396:H396"/>
    <mergeCell ref="A400:A403"/>
    <mergeCell ref="B401:D401"/>
    <mergeCell ref="B402:D402"/>
    <mergeCell ref="B434:H434"/>
    <mergeCell ref="B435:H435"/>
    <mergeCell ref="B436:H436"/>
    <mergeCell ref="A440:A443"/>
    <mergeCell ref="B441:D441"/>
    <mergeCell ref="B442:D442"/>
    <mergeCell ref="B474:H474"/>
    <mergeCell ref="B475:H475"/>
    <mergeCell ref="B476:H476"/>
    <mergeCell ref="A480:A483"/>
    <mergeCell ref="B481:D481"/>
    <mergeCell ref="B482:D482"/>
    <mergeCell ref="E481:G481"/>
    <mergeCell ref="H481:J481"/>
    <mergeCell ref="E482:G482"/>
    <mergeCell ref="B514:H514"/>
    <mergeCell ref="B515:H515"/>
    <mergeCell ref="B516:H516"/>
    <mergeCell ref="A520:A523"/>
    <mergeCell ref="B520:J520"/>
    <mergeCell ref="B521:D521"/>
    <mergeCell ref="E521:G521"/>
    <mergeCell ref="H521:J521"/>
    <mergeCell ref="B522:D522"/>
    <mergeCell ref="E522:G522"/>
    <mergeCell ref="H522:J522"/>
    <mergeCell ref="B554:H554"/>
    <mergeCell ref="B555:H555"/>
    <mergeCell ref="B556:H556"/>
    <mergeCell ref="A560:A563"/>
    <mergeCell ref="B560:J560"/>
    <mergeCell ref="B561:D561"/>
    <mergeCell ref="E561:G561"/>
    <mergeCell ref="H561:J561"/>
    <mergeCell ref="B562:D562"/>
    <mergeCell ref="E562:G562"/>
    <mergeCell ref="H562:J562"/>
    <mergeCell ref="B594:H594"/>
    <mergeCell ref="B595:H595"/>
    <mergeCell ref="B596:H596"/>
    <mergeCell ref="A600:A603"/>
    <mergeCell ref="B600:J600"/>
    <mergeCell ref="B601:D601"/>
    <mergeCell ref="E601:G601"/>
    <mergeCell ref="H601:J601"/>
    <mergeCell ref="B602:D602"/>
    <mergeCell ref="E602:G602"/>
    <mergeCell ref="H602:J602"/>
    <mergeCell ref="B634:H634"/>
    <mergeCell ref="B635:H635"/>
    <mergeCell ref="B636:H636"/>
    <mergeCell ref="A640:A643"/>
    <mergeCell ref="B641:D641"/>
    <mergeCell ref="E641:G641"/>
    <mergeCell ref="H641:J641"/>
    <mergeCell ref="B642:D642"/>
    <mergeCell ref="E642:G642"/>
    <mergeCell ref="H642:J642"/>
    <mergeCell ref="B640:D640"/>
    <mergeCell ref="E640:G640"/>
    <mergeCell ref="B674:H674"/>
    <mergeCell ref="B675:H675"/>
    <mergeCell ref="B676:H676"/>
    <mergeCell ref="A680:A683"/>
    <mergeCell ref="B680:J680"/>
    <mergeCell ref="B681:D681"/>
    <mergeCell ref="E681:G681"/>
    <mergeCell ref="H681:J681"/>
    <mergeCell ref="B682:D682"/>
    <mergeCell ref="E682:G682"/>
    <mergeCell ref="H682:J682"/>
    <mergeCell ref="B713:H713"/>
    <mergeCell ref="B714:H714"/>
    <mergeCell ref="B715:H715"/>
    <mergeCell ref="A719:A722"/>
    <mergeCell ref="B719:J719"/>
    <mergeCell ref="B720:D720"/>
    <mergeCell ref="E720:G720"/>
    <mergeCell ref="H720:J720"/>
    <mergeCell ref="B721:D721"/>
    <mergeCell ref="H721:J721"/>
    <mergeCell ref="D831:F831"/>
    <mergeCell ref="G831:J831"/>
    <mergeCell ref="D832:F832"/>
    <mergeCell ref="G832:J832"/>
    <mergeCell ref="E760:G760"/>
    <mergeCell ref="H760:J760"/>
    <mergeCell ref="D833:F833"/>
    <mergeCell ref="G833:J833"/>
    <mergeCell ref="A27:A30"/>
    <mergeCell ref="B27:G27"/>
    <mergeCell ref="H27:J27"/>
    <mergeCell ref="B28:D28"/>
    <mergeCell ref="E28:G28"/>
    <mergeCell ref="H29:J29"/>
    <mergeCell ref="A279:A280"/>
    <mergeCell ref="B480:J480"/>
    <mergeCell ref="B73:G73"/>
    <mergeCell ref="B74:D74"/>
    <mergeCell ref="E74:G74"/>
    <mergeCell ref="B75:D75"/>
    <mergeCell ref="E75:G75"/>
    <mergeCell ref="A73:A76"/>
    <mergeCell ref="M116:M117"/>
    <mergeCell ref="N116:S116"/>
    <mergeCell ref="N117:P117"/>
    <mergeCell ref="Q117:S117"/>
    <mergeCell ref="N118:P118"/>
    <mergeCell ref="Q118:S118"/>
    <mergeCell ref="L239:L242"/>
    <mergeCell ref="M239:U239"/>
    <mergeCell ref="M240:O240"/>
    <mergeCell ref="P240:R240"/>
    <mergeCell ref="S240:U240"/>
    <mergeCell ref="M241:O241"/>
    <mergeCell ref="P241:R241"/>
    <mergeCell ref="S241:U241"/>
    <mergeCell ref="E759:G759"/>
    <mergeCell ref="H759:J759"/>
    <mergeCell ref="B760:D760"/>
    <mergeCell ref="H482:J482"/>
    <mergeCell ref="B440:J440"/>
    <mergeCell ref="E441:G441"/>
    <mergeCell ref="H441:J441"/>
    <mergeCell ref="E442:G442"/>
    <mergeCell ref="H442:J442"/>
    <mergeCell ref="E721:G721"/>
    <mergeCell ref="A758:A759"/>
    <mergeCell ref="E401:G401"/>
    <mergeCell ref="E402:G402"/>
    <mergeCell ref="B400:G400"/>
    <mergeCell ref="H640:J640"/>
    <mergeCell ref="B752:H752"/>
    <mergeCell ref="B753:H753"/>
    <mergeCell ref="B754:H754"/>
    <mergeCell ref="B758:J758"/>
    <mergeCell ref="B759:D7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"Vologdaenergo"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Gulanova</dc:creator>
  <cp:keywords/>
  <dc:description/>
  <cp:lastModifiedBy>chsk09</cp:lastModifiedBy>
  <cp:lastPrinted>2015-04-06T13:26:41Z</cp:lastPrinted>
  <dcterms:created xsi:type="dcterms:W3CDTF">2006-03-15T10:16:01Z</dcterms:created>
  <dcterms:modified xsi:type="dcterms:W3CDTF">2016-03-31T08:53:04Z</dcterms:modified>
  <cp:category/>
  <cp:version/>
  <cp:contentType/>
  <cp:contentStatus/>
</cp:coreProperties>
</file>